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730" activeTab="1"/>
  </bookViews>
  <sheets>
    <sheet name="Plan1" sheetId="1" r:id="rId1"/>
    <sheet name="FINAL" sheetId="2" r:id="rId2"/>
  </sheets>
  <definedNames/>
  <calcPr fullCalcOnLoad="1"/>
</workbook>
</file>

<file path=xl/sharedStrings.xml><?xml version="1.0" encoding="utf-8"?>
<sst xmlns="http://schemas.openxmlformats.org/spreadsheetml/2006/main" count="246" uniqueCount="104">
  <si>
    <t>Têxteis de Algodão</t>
  </si>
  <si>
    <t>Têxteis de Seda</t>
  </si>
  <si>
    <t>TÊXTEIS</t>
  </si>
  <si>
    <t>Têxteis de Lã</t>
  </si>
  <si>
    <t>Carne Bovina</t>
  </si>
  <si>
    <t>PESCADO</t>
  </si>
  <si>
    <t>Peixes para Consumo</t>
  </si>
  <si>
    <t>CAFÉ E ESTIMULANTES</t>
  </si>
  <si>
    <t>CANA E SACARÍDEAS</t>
  </si>
  <si>
    <t>Açúcar</t>
  </si>
  <si>
    <t>FRUTAS</t>
  </si>
  <si>
    <t>FRUTAS PROCESSADAS</t>
  </si>
  <si>
    <t>TÊXTEIS DE FIBRAS VEGETAIS</t>
  </si>
  <si>
    <t>PEIXES</t>
  </si>
  <si>
    <t xml:space="preserve">CAFÉ </t>
  </si>
  <si>
    <t>CACAU</t>
  </si>
  <si>
    <t>OUTRAS PLANTAS ESTIMULANTES</t>
  </si>
  <si>
    <t xml:space="preserve">CANA  </t>
  </si>
  <si>
    <t>OUTRAS SACARÍDEAS</t>
  </si>
  <si>
    <t>Uva</t>
  </si>
  <si>
    <t>Outras Frutas</t>
  </si>
  <si>
    <t>FRUTAS FRESCAS</t>
  </si>
  <si>
    <t>OLERÍCOLAS</t>
  </si>
  <si>
    <t>FLORES E ORNAMENTAIS</t>
  </si>
  <si>
    <t>CEREAIS/LEGUMINOSAS/OLEAGINOSAS</t>
  </si>
  <si>
    <t>GRÃOS/FARINHAS/FARELO/PELLETS/SEMEAS</t>
  </si>
  <si>
    <t>Soja</t>
  </si>
  <si>
    <t>Milho</t>
  </si>
  <si>
    <t>Trigo</t>
  </si>
  <si>
    <t>Outros Cereais/Leguminosas/Oleaginosas</t>
  </si>
  <si>
    <t>GORDURAS VEGETAIS</t>
  </si>
  <si>
    <t>GRÃOS PARA CONSUMO DIRETO</t>
  </si>
  <si>
    <t>Outros Grãos para Consumo Direto</t>
  </si>
  <si>
    <t>PRODUTOS FLORESTAIS</t>
  </si>
  <si>
    <t>MADEIRA</t>
  </si>
  <si>
    <t>BORRACHA</t>
  </si>
  <si>
    <t>OUTROS PRODUTOS FLORESTAIS</t>
  </si>
  <si>
    <t>SUÍNOS E AVES</t>
  </si>
  <si>
    <t>Carne de Frango</t>
  </si>
  <si>
    <t>AVES</t>
  </si>
  <si>
    <t>Outras Carnes Avícolas</t>
  </si>
  <si>
    <t xml:space="preserve">SUÍNOS  </t>
  </si>
  <si>
    <t>AGRONEGÓCIOS ESPECIAIS</t>
  </si>
  <si>
    <t>NICHOS DA PRODUÇÃO ANIMAL</t>
  </si>
  <si>
    <t>NICHOS DA PRODUÇÃO VEGETAL</t>
  </si>
  <si>
    <t>FUMO</t>
  </si>
  <si>
    <t>Fertilizantes e Corretivos</t>
  </si>
  <si>
    <t>DEMAIS SETORES DA ECONOMIA</t>
  </si>
  <si>
    <t>exportações</t>
  </si>
  <si>
    <t>% exp.</t>
  </si>
  <si>
    <t>Setor, Grupo de Mercadorias e Agregado de Valor</t>
  </si>
  <si>
    <t>Produtos Básicos</t>
  </si>
  <si>
    <t>Produtos Semimanufaturados</t>
  </si>
  <si>
    <t>Produtos Manufaturados</t>
  </si>
  <si>
    <t>Setor, Grupo de Mercadorias e Fator Agregado</t>
  </si>
  <si>
    <r>
      <t xml:space="preserve">BOVÍDEOS </t>
    </r>
    <r>
      <rPr>
        <sz val="12"/>
        <rFont val="Arial"/>
        <family val="2"/>
      </rPr>
      <t xml:space="preserve">- BOVINOS  </t>
    </r>
  </si>
  <si>
    <r>
      <t xml:space="preserve">Bovinos Vivos     -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</si>
  <si>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Peixes Vivos      -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</si>
  <si>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t>CRUSTÁCEOS, MOLUSCOS E OUTROS p/ Consumo</t>
  </si>
  <si>
    <r>
      <t xml:space="preserve">Álcool     -   </t>
    </r>
    <r>
      <rPr>
        <i/>
        <sz val="10"/>
        <rFont val="Arial"/>
        <family val="2"/>
      </rPr>
      <t>Produtos Manufaturados</t>
    </r>
  </si>
  <si>
    <r>
      <t xml:space="preserve">Outros Produtos de Cana - </t>
    </r>
    <r>
      <rPr>
        <i/>
        <sz val="10"/>
        <rFont val="Arial"/>
        <family val="2"/>
      </rPr>
      <t>Produtos Básicos</t>
    </r>
  </si>
  <si>
    <r>
      <t xml:space="preserve">Laranja    -    </t>
    </r>
    <r>
      <rPr>
        <i/>
        <sz val="10"/>
        <rFont val="Arial"/>
        <family val="2"/>
      </rPr>
      <t>Produtos Manufaturados</t>
    </r>
  </si>
  <si>
    <r>
      <t xml:space="preserve">Outros Citros    -    </t>
    </r>
    <r>
      <rPr>
        <i/>
        <sz val="10"/>
        <rFont val="Arial"/>
        <family val="2"/>
      </rPr>
      <t>Produtos Manufaturados</t>
    </r>
  </si>
  <si>
    <r>
      <t xml:space="preserve">Laranja        -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</si>
  <si>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Banana        -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</si>
  <si>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Maçã 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</si>
  <si>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Uva  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</si>
  <si>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Tangerina       -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</si>
  <si>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Outras Frutas      -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</si>
  <si>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Arroz 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</si>
  <si>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Feijão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</si>
  <si>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Aves Vivas      -      </t>
    </r>
    <r>
      <rPr>
        <i/>
        <sz val="10"/>
        <rFont val="Arial"/>
        <family val="2"/>
      </rPr>
      <t>Produtos Básicos</t>
    </r>
  </si>
  <si>
    <r>
      <t xml:space="preserve">Suínos Vivos     -     </t>
    </r>
    <r>
      <rPr>
        <i/>
        <sz val="10"/>
        <rFont val="Arial"/>
        <family val="2"/>
      </rPr>
      <t>Produtos Básicos</t>
    </r>
  </si>
  <si>
    <r>
      <t xml:space="preserve">Outros Animais Vivos  - </t>
    </r>
    <r>
      <rPr>
        <i/>
        <sz val="10"/>
        <rFont val="Arial"/>
        <family val="2"/>
      </rPr>
      <t>Produtos Básicos</t>
    </r>
  </si>
  <si>
    <r>
      <t xml:space="preserve">Químicos p/ Defesa da Agricultura -  </t>
    </r>
    <r>
      <rPr>
        <i/>
        <sz val="10"/>
        <rFont val="Arial"/>
        <family val="2"/>
      </rPr>
      <t>Produtos Manufaturados</t>
    </r>
  </si>
  <si>
    <r>
      <t xml:space="preserve">Maquinaria e Peças              -            </t>
    </r>
    <r>
      <rPr>
        <i/>
        <sz val="10"/>
        <rFont val="Arial"/>
        <family val="2"/>
      </rPr>
      <t xml:space="preserve"> Produtos Manufaturados</t>
    </r>
  </si>
  <si>
    <r>
      <t xml:space="preserve">Agentes Utiliz. Ind. Têxtil/Papel/Couro  - </t>
    </r>
    <r>
      <rPr>
        <i/>
        <sz val="10"/>
        <rFont val="Arial"/>
        <family val="2"/>
      </rPr>
      <t>Prod. Manufaturados</t>
    </r>
  </si>
  <si>
    <t>Transações Especiais + Consumo de Bordo + Reexportações</t>
  </si>
  <si>
    <t>Fonte: Elaborada pelo Instituto de Economia Agrícola, a partir de dados básicos da SECEX/MDIC.</t>
  </si>
  <si>
    <r>
      <t>BENS DE CAPITAL / INSUMOS (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</si>
  <si>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(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 Bens de capital e insumos comercializados com os Demais Setores.</t>
    </r>
  </si>
  <si>
    <r>
      <t>(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) Tabulação preliminar, sujeita a retificação.</t>
    </r>
  </si>
  <si>
    <r>
      <t>AGRONEGÓCIOS</t>
    </r>
    <r>
      <rPr>
        <b/>
        <sz val="12"/>
        <rFont val="Arial"/>
        <family val="2"/>
      </rPr>
      <t xml:space="preserve">  </t>
    </r>
    <r>
      <rPr>
        <b/>
        <sz val="11"/>
        <rFont val="Arial"/>
        <family val="2"/>
      </rPr>
      <t>(Exceto Bens de Capital / Insumos)</t>
    </r>
  </si>
  <si>
    <t xml:space="preserve">Flores </t>
  </si>
  <si>
    <r>
      <t xml:space="preserve">Plantas Ornamentais  - </t>
    </r>
    <r>
      <rPr>
        <i/>
        <sz val="10"/>
        <rFont val="Arial"/>
        <family val="2"/>
      </rPr>
      <t>Produtos Básicos</t>
    </r>
  </si>
  <si>
    <t xml:space="preserve">CELULOSE                </t>
  </si>
  <si>
    <t xml:space="preserve">Outros Produtos Avícolas </t>
  </si>
  <si>
    <t>Têxteis de Outros Vegetais</t>
  </si>
  <si>
    <t>Leite</t>
  </si>
  <si>
    <t>Couro</t>
  </si>
  <si>
    <r>
      <t xml:space="preserve">Ovos          -          </t>
    </r>
    <r>
      <rPr>
        <i/>
        <sz val="10"/>
        <rFont val="Arial"/>
        <family val="2"/>
      </rPr>
      <t>Produtos Básicos</t>
    </r>
  </si>
  <si>
    <r>
      <t xml:space="preserve">Olerícolas Frescas    -     </t>
    </r>
    <r>
      <rPr>
        <i/>
        <sz val="10"/>
        <rFont val="Arial"/>
        <family val="2"/>
      </rPr>
      <t>Produtos Básicos</t>
    </r>
  </si>
  <si>
    <t xml:space="preserve">TÊXTEIS DE FIBRAS ANIMAIS </t>
  </si>
  <si>
    <t>Itemexcel</t>
  </si>
  <si>
    <t>Vr_anterior</t>
  </si>
  <si>
    <t>Vr_atual</t>
  </si>
  <si>
    <t>Variacao</t>
  </si>
  <si>
    <t>AGRONEGÓCIOS: CHINA</t>
  </si>
  <si>
    <t>TOTAL GERAL: CHINA</t>
  </si>
  <si>
    <t>Var. 2007/2006</t>
  </si>
  <si>
    <t>US$ mil (FOB)</t>
  </si>
  <si>
    <t>2006</t>
  </si>
  <si>
    <t>2007</t>
  </si>
  <si>
    <t>Exportações para a China, por Grupo de Mercadorias e Fator Agregado, Brasil, de 2006 e  2007(1).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</si>
</sst>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00"/>
    <numFmt numFmtId="177" formatCode="0.0000"/>
    <numFmt numFmtId="178" formatCode="0.00000"/>
    <numFmt numFmtId="179" formatCode="#,##0.0"/>
    <numFmt numFmtId="180" formatCode="0.0"/>
    <numFmt numFmtId="181" formatCode="#,##0.000"/>
    <numFmt numFmtId="182" formatCode="_(* #,##0_);_(* \(#,##0\);_(* &quot;-&quot;??_);_(@_)"/>
    <numFmt numFmtId="183" formatCode="_(* #,##0.0_);_(* \(#,##0.0\);_(* &quot;-&quot;??_);_(@_)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" fillId="0" borderId="0" xfId="18" applyNumberFormat="1" applyFont="1" applyAlignment="1">
      <alignment horizontal="right"/>
    </xf>
    <xf numFmtId="4" fontId="2" fillId="0" borderId="3" xfId="18" applyNumberFormat="1" applyFont="1" applyBorder="1" applyAlignment="1">
      <alignment horizontal="right"/>
    </xf>
    <xf numFmtId="4" fontId="2" fillId="0" borderId="1" xfId="18" applyNumberFormat="1" applyFont="1" applyBorder="1" applyAlignment="1">
      <alignment horizontal="right"/>
    </xf>
    <xf numFmtId="4" fontId="1" fillId="0" borderId="1" xfId="18" applyNumberFormat="1" applyFont="1" applyBorder="1" applyAlignment="1">
      <alignment horizontal="right"/>
    </xf>
    <xf numFmtId="4" fontId="2" fillId="0" borderId="0" xfId="18" applyNumberFormat="1" applyFont="1" applyBorder="1" applyAlignment="1">
      <alignment horizontal="right"/>
    </xf>
    <xf numFmtId="4" fontId="1" fillId="0" borderId="2" xfId="18" applyNumberFormat="1" applyFont="1" applyBorder="1" applyAlignment="1">
      <alignment horizontal="right"/>
    </xf>
    <xf numFmtId="4" fontId="4" fillId="0" borderId="0" xfId="18" applyNumberFormat="1" applyFont="1" applyBorder="1" applyAlignment="1">
      <alignment horizontal="right"/>
    </xf>
    <xf numFmtId="4" fontId="4" fillId="0" borderId="0" xfId="18" applyNumberFormat="1" applyFont="1" applyAlignment="1">
      <alignment horizontal="right"/>
    </xf>
    <xf numFmtId="4" fontId="1" fillId="0" borderId="0" xfId="18" applyNumberFormat="1" applyFont="1" applyBorder="1" applyAlignment="1">
      <alignment horizontal="right"/>
    </xf>
    <xf numFmtId="4" fontId="4" fillId="0" borderId="2" xfId="18" applyNumberFormat="1" applyFont="1" applyBorder="1" applyAlignment="1">
      <alignment horizontal="right"/>
    </xf>
    <xf numFmtId="182" fontId="1" fillId="0" borderId="0" xfId="18" applyNumberFormat="1" applyFont="1" applyFill="1" applyBorder="1" applyAlignment="1">
      <alignment/>
    </xf>
    <xf numFmtId="182" fontId="4" fillId="0" borderId="2" xfId="18" applyNumberFormat="1" applyFont="1" applyFill="1" applyBorder="1" applyAlignment="1">
      <alignment/>
    </xf>
    <xf numFmtId="43" fontId="1" fillId="0" borderId="0" xfId="18" applyFont="1" applyAlignment="1">
      <alignment horizontal="right"/>
    </xf>
    <xf numFmtId="43" fontId="4" fillId="0" borderId="2" xfId="18" applyFont="1" applyBorder="1" applyAlignment="1">
      <alignment horizontal="right"/>
    </xf>
    <xf numFmtId="43" fontId="1" fillId="0" borderId="2" xfId="18" applyFont="1" applyBorder="1" applyAlignment="1">
      <alignment horizontal="right"/>
    </xf>
    <xf numFmtId="43" fontId="1" fillId="0" borderId="0" xfId="18" applyFont="1" applyBorder="1" applyAlignment="1">
      <alignment horizontal="right"/>
    </xf>
    <xf numFmtId="0" fontId="8" fillId="0" borderId="0" xfId="0" applyFont="1" applyAlignment="1" quotePrefix="1">
      <alignment horizontal="left"/>
    </xf>
    <xf numFmtId="183" fontId="1" fillId="0" borderId="0" xfId="18" applyNumberFormat="1" applyFont="1" applyAlignment="1">
      <alignment/>
    </xf>
    <xf numFmtId="183" fontId="1" fillId="0" borderId="1" xfId="18" applyNumberFormat="1" applyFont="1" applyBorder="1" applyAlignment="1">
      <alignment/>
    </xf>
    <xf numFmtId="183" fontId="2" fillId="0" borderId="1" xfId="18" applyNumberFormat="1" applyFont="1" applyBorder="1" applyAlignment="1">
      <alignment horizontal="right"/>
    </xf>
    <xf numFmtId="183" fontId="4" fillId="0" borderId="0" xfId="18" applyNumberFormat="1" applyFont="1" applyBorder="1" applyAlignment="1">
      <alignment/>
    </xf>
    <xf numFmtId="183" fontId="1" fillId="0" borderId="0" xfId="18" applyNumberFormat="1" applyFont="1" applyFill="1" applyAlignment="1">
      <alignment/>
    </xf>
    <xf numFmtId="183" fontId="1" fillId="0" borderId="1" xfId="18" applyNumberFormat="1" applyFont="1" applyFill="1" applyBorder="1" applyAlignment="1">
      <alignment/>
    </xf>
    <xf numFmtId="183" fontId="1" fillId="0" borderId="0" xfId="18" applyNumberFormat="1" applyFont="1" applyFill="1" applyBorder="1" applyAlignment="1">
      <alignment/>
    </xf>
    <xf numFmtId="183" fontId="1" fillId="0" borderId="2" xfId="18" applyNumberFormat="1" applyFont="1" applyFill="1" applyBorder="1" applyAlignment="1">
      <alignment/>
    </xf>
    <xf numFmtId="183" fontId="4" fillId="0" borderId="0" xfId="18" applyNumberFormat="1" applyFont="1" applyAlignment="1">
      <alignment/>
    </xf>
    <xf numFmtId="183" fontId="2" fillId="0" borderId="0" xfId="18" applyNumberFormat="1" applyFont="1" applyAlignment="1">
      <alignment/>
    </xf>
    <xf numFmtId="183" fontId="1" fillId="0" borderId="0" xfId="18" applyNumberFormat="1" applyFont="1" applyBorder="1" applyAlignment="1">
      <alignment/>
    </xf>
    <xf numFmtId="183" fontId="4" fillId="0" borderId="2" xfId="18" applyNumberFormat="1" applyFont="1" applyFill="1" applyBorder="1" applyAlignment="1">
      <alignment/>
    </xf>
    <xf numFmtId="183" fontId="4" fillId="0" borderId="0" xfId="18" applyNumberFormat="1" applyFont="1" applyFill="1" applyBorder="1" applyAlignment="1">
      <alignment/>
    </xf>
    <xf numFmtId="183" fontId="2" fillId="0" borderId="0" xfId="18" applyNumberFormat="1" applyFont="1" applyBorder="1" applyAlignment="1">
      <alignment/>
    </xf>
    <xf numFmtId="43" fontId="4" fillId="0" borderId="0" xfId="18" applyFont="1" applyAlignment="1">
      <alignment horizontal="right"/>
    </xf>
    <xf numFmtId="182" fontId="4" fillId="0" borderId="0" xfId="18" applyNumberFormat="1" applyFont="1" applyFill="1" applyBorder="1" applyAlignment="1">
      <alignment/>
    </xf>
    <xf numFmtId="182" fontId="1" fillId="0" borderId="2" xfId="18" applyNumberFormat="1" applyFont="1" applyFill="1" applyBorder="1" applyAlignment="1">
      <alignment/>
    </xf>
    <xf numFmtId="183" fontId="2" fillId="0" borderId="3" xfId="18" applyNumberFormat="1" applyFont="1" applyBorder="1" applyAlignment="1" quotePrefix="1">
      <alignment horizontal="center"/>
    </xf>
    <xf numFmtId="183" fontId="2" fillId="0" borderId="0" xfId="18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workbookViewId="0" topLeftCell="A1">
      <selection activeCell="A2" sqref="A2:D123"/>
    </sheetView>
  </sheetViews>
  <sheetFormatPr defaultColWidth="9.140625" defaultRowHeight="12.75"/>
  <sheetData>
    <row r="1" spans="1:4" ht="12.75">
      <c r="A1" t="s">
        <v>93</v>
      </c>
      <c r="B1" t="s">
        <v>94</v>
      </c>
      <c r="C1" t="s">
        <v>95</v>
      </c>
      <c r="D1" t="s">
        <v>96</v>
      </c>
    </row>
    <row r="2" spans="1:4" ht="12.75">
      <c r="A2">
        <v>1001</v>
      </c>
      <c r="B2">
        <v>31524.753</v>
      </c>
      <c r="C2">
        <v>34135.627</v>
      </c>
      <c r="D2">
        <v>8.281980829477076</v>
      </c>
    </row>
    <row r="3" spans="1:4" ht="12.75">
      <c r="A3">
        <v>1002</v>
      </c>
      <c r="B3">
        <v>0</v>
      </c>
      <c r="C3">
        <v>1.75</v>
      </c>
      <c r="D3">
        <v>0</v>
      </c>
    </row>
    <row r="4" spans="1:4" ht="12.75">
      <c r="A4">
        <v>1003</v>
      </c>
      <c r="B4">
        <v>1613.619</v>
      </c>
      <c r="C4">
        <v>1487.579</v>
      </c>
      <c r="D4">
        <v>-7.811013628371999</v>
      </c>
    </row>
    <row r="5" spans="1:4" ht="12.75">
      <c r="A5">
        <v>2001</v>
      </c>
      <c r="B5">
        <v>0</v>
      </c>
      <c r="C5">
        <v>0</v>
      </c>
      <c r="D5">
        <v>0</v>
      </c>
    </row>
    <row r="6" spans="1:4" ht="12.75">
      <c r="A6">
        <v>2003</v>
      </c>
      <c r="B6">
        <v>205.747</v>
      </c>
      <c r="C6">
        <v>575.45</v>
      </c>
      <c r="D6">
        <v>179.68816070222167</v>
      </c>
    </row>
    <row r="7" spans="1:4" ht="12.75">
      <c r="A7">
        <v>3001</v>
      </c>
      <c r="B7">
        <v>18226.984</v>
      </c>
      <c r="C7">
        <v>15863.052</v>
      </c>
      <c r="D7">
        <v>-12.969408433123114</v>
      </c>
    </row>
    <row r="8" spans="1:4" ht="12.75">
      <c r="A8">
        <v>3003</v>
      </c>
      <c r="B8">
        <v>443.227</v>
      </c>
      <c r="C8">
        <v>3020.761</v>
      </c>
      <c r="D8">
        <v>581.5381283179951</v>
      </c>
    </row>
    <row r="9" spans="1:4" ht="12.75">
      <c r="A9">
        <v>5001</v>
      </c>
      <c r="B9">
        <v>0</v>
      </c>
      <c r="C9">
        <v>49.65</v>
      </c>
      <c r="D9">
        <v>0</v>
      </c>
    </row>
    <row r="10" spans="1:4" ht="12.75">
      <c r="A10">
        <v>5002</v>
      </c>
      <c r="B10">
        <v>162.568</v>
      </c>
      <c r="C10">
        <v>672.578</v>
      </c>
      <c r="D10">
        <v>313.7210275084887</v>
      </c>
    </row>
    <row r="11" spans="1:4" ht="12.75">
      <c r="A11">
        <v>5003</v>
      </c>
      <c r="B11">
        <v>1686.346</v>
      </c>
      <c r="C11">
        <v>756.328</v>
      </c>
      <c r="D11">
        <v>-55.1498921336428</v>
      </c>
    </row>
    <row r="12" spans="1:4" ht="12.75">
      <c r="A12">
        <v>8001</v>
      </c>
      <c r="B12">
        <v>741.501</v>
      </c>
      <c r="C12">
        <v>726.812</v>
      </c>
      <c r="D12">
        <v>-1.9809818193097468</v>
      </c>
    </row>
    <row r="13" spans="1:4" ht="12.75">
      <c r="A13">
        <v>8003</v>
      </c>
      <c r="B13">
        <v>1.552</v>
      </c>
      <c r="C13">
        <v>0</v>
      </c>
      <c r="D13">
        <v>-100</v>
      </c>
    </row>
    <row r="14" spans="1:4" ht="12.75">
      <c r="A14">
        <v>9001</v>
      </c>
      <c r="B14">
        <v>0</v>
      </c>
      <c r="C14">
        <v>0</v>
      </c>
      <c r="D14">
        <v>0</v>
      </c>
    </row>
    <row r="15" spans="1:4" ht="12.75">
      <c r="A15">
        <v>9003</v>
      </c>
      <c r="B15">
        <v>783.802</v>
      </c>
      <c r="C15">
        <v>86.174</v>
      </c>
      <c r="D15">
        <v>-89.00564173094736</v>
      </c>
    </row>
    <row r="16" spans="1:4" ht="12.75">
      <c r="A16">
        <v>10001</v>
      </c>
      <c r="B16">
        <v>487.924</v>
      </c>
      <c r="C16">
        <v>131.459</v>
      </c>
      <c r="D16">
        <v>-73.05748436231872</v>
      </c>
    </row>
    <row r="17" spans="1:4" ht="12.75">
      <c r="A17">
        <v>10002</v>
      </c>
      <c r="B17">
        <v>374663.989</v>
      </c>
      <c r="C17">
        <v>488955.386</v>
      </c>
      <c r="D17">
        <v>30.50503927667305</v>
      </c>
    </row>
    <row r="18" spans="1:4" ht="12.75">
      <c r="A18">
        <v>10003</v>
      </c>
      <c r="B18">
        <v>1438.208</v>
      </c>
      <c r="C18">
        <v>1330.335</v>
      </c>
      <c r="D18">
        <v>-7.500514529191886</v>
      </c>
    </row>
    <row r="19" spans="1:4" ht="12.75">
      <c r="A19">
        <v>11001</v>
      </c>
      <c r="B19">
        <v>0</v>
      </c>
      <c r="C19">
        <v>0</v>
      </c>
      <c r="D19">
        <v>0</v>
      </c>
    </row>
    <row r="20" spans="1:4" ht="12.75">
      <c r="A20">
        <v>19001</v>
      </c>
      <c r="B20">
        <v>416.562</v>
      </c>
      <c r="C20">
        <v>2416.522</v>
      </c>
      <c r="D20">
        <v>480.11100388417566</v>
      </c>
    </row>
    <row r="21" spans="1:4" ht="12.75">
      <c r="A21">
        <v>19002</v>
      </c>
      <c r="B21">
        <v>0</v>
      </c>
      <c r="C21">
        <v>0</v>
      </c>
      <c r="D21">
        <v>0</v>
      </c>
    </row>
    <row r="22" spans="1:4" ht="12.75">
      <c r="A22">
        <v>19003</v>
      </c>
      <c r="B22">
        <v>376.346</v>
      </c>
      <c r="C22">
        <v>5.489</v>
      </c>
      <c r="D22">
        <v>-98.54150170321991</v>
      </c>
    </row>
    <row r="23" spans="1:4" ht="12.75">
      <c r="A23">
        <v>20001</v>
      </c>
      <c r="B23">
        <v>13.917</v>
      </c>
      <c r="C23">
        <v>0</v>
      </c>
      <c r="D23">
        <v>-100</v>
      </c>
    </row>
    <row r="24" spans="1:4" ht="12.75">
      <c r="A24">
        <v>22001</v>
      </c>
      <c r="B24">
        <v>6.486</v>
      </c>
      <c r="C24">
        <v>0</v>
      </c>
      <c r="D24">
        <v>-100</v>
      </c>
    </row>
    <row r="25" spans="1:4" ht="12.75">
      <c r="A25">
        <v>22003</v>
      </c>
      <c r="B25">
        <v>0</v>
      </c>
      <c r="C25">
        <v>0</v>
      </c>
      <c r="D25">
        <v>0</v>
      </c>
    </row>
    <row r="26" spans="1:4" ht="12.75">
      <c r="A26">
        <v>25001</v>
      </c>
      <c r="B26">
        <v>646.884</v>
      </c>
      <c r="C26">
        <v>1038.002</v>
      </c>
      <c r="D26">
        <v>60.461844782062926</v>
      </c>
    </row>
    <row r="27" spans="1:4" ht="12.75">
      <c r="A27">
        <v>25003</v>
      </c>
      <c r="B27">
        <v>1067.96</v>
      </c>
      <c r="C27">
        <v>1355.918</v>
      </c>
      <c r="D27">
        <v>26.9633694145848</v>
      </c>
    </row>
    <row r="28" spans="1:4" ht="12.75">
      <c r="A28">
        <v>26001</v>
      </c>
      <c r="B28">
        <v>0</v>
      </c>
      <c r="C28">
        <v>0</v>
      </c>
      <c r="D28">
        <v>0</v>
      </c>
    </row>
    <row r="29" spans="1:4" ht="12.75">
      <c r="A29">
        <v>26002</v>
      </c>
      <c r="B29">
        <v>8.012</v>
      </c>
      <c r="C29">
        <v>39.472</v>
      </c>
      <c r="D29">
        <v>392.6610084872691</v>
      </c>
    </row>
    <row r="30" spans="1:4" ht="12.75">
      <c r="A30">
        <v>26003</v>
      </c>
      <c r="B30">
        <v>302.975</v>
      </c>
      <c r="C30">
        <v>686.858</v>
      </c>
      <c r="D30">
        <v>126.70451357372717</v>
      </c>
    </row>
    <row r="31" spans="1:4" ht="12.75">
      <c r="A31">
        <v>27001</v>
      </c>
      <c r="B31">
        <v>1.007</v>
      </c>
      <c r="C31">
        <v>37.847</v>
      </c>
      <c r="D31">
        <v>3658.391261171798</v>
      </c>
    </row>
    <row r="32" spans="1:4" ht="12.75">
      <c r="A32">
        <v>27003</v>
      </c>
      <c r="B32">
        <v>0</v>
      </c>
      <c r="C32">
        <v>0</v>
      </c>
      <c r="D32">
        <v>0</v>
      </c>
    </row>
    <row r="33" spans="1:4" ht="12.75">
      <c r="A33">
        <v>30003</v>
      </c>
      <c r="B33">
        <v>88.886</v>
      </c>
      <c r="C33">
        <v>65.1</v>
      </c>
      <c r="D33">
        <v>-26.76011970389038</v>
      </c>
    </row>
    <row r="34" spans="1:4" ht="12.75">
      <c r="A34">
        <v>31002</v>
      </c>
      <c r="B34">
        <v>54792.103</v>
      </c>
      <c r="C34">
        <v>13529.826</v>
      </c>
      <c r="D34">
        <v>-75.30697808769997</v>
      </c>
    </row>
    <row r="35" spans="1:4" ht="12.75">
      <c r="A35">
        <v>31003</v>
      </c>
      <c r="B35">
        <v>409.321</v>
      </c>
      <c r="C35">
        <v>212.468</v>
      </c>
      <c r="D35">
        <v>-48.09257282181956</v>
      </c>
    </row>
    <row r="36" spans="1:4" ht="12.75">
      <c r="A36">
        <v>32001</v>
      </c>
      <c r="B36">
        <v>0</v>
      </c>
      <c r="C36">
        <v>0</v>
      </c>
      <c r="D36">
        <v>0</v>
      </c>
    </row>
    <row r="37" spans="1:4" ht="12.75">
      <c r="A37">
        <v>33001</v>
      </c>
      <c r="B37">
        <v>0</v>
      </c>
      <c r="C37">
        <v>0</v>
      </c>
      <c r="D37">
        <v>0</v>
      </c>
    </row>
    <row r="38" spans="1:4" ht="12.75">
      <c r="A38">
        <v>33002</v>
      </c>
      <c r="B38">
        <v>0</v>
      </c>
      <c r="C38">
        <v>0</v>
      </c>
      <c r="D38">
        <v>0</v>
      </c>
    </row>
    <row r="39" spans="1:4" ht="12.75">
      <c r="A39">
        <v>36003</v>
      </c>
      <c r="B39">
        <v>45460.162</v>
      </c>
      <c r="C39">
        <v>54555.661</v>
      </c>
      <c r="D39">
        <v>20.00762557775312</v>
      </c>
    </row>
    <row r="40" spans="1:4" ht="12.75">
      <c r="A40">
        <v>37003</v>
      </c>
      <c r="B40">
        <v>4264.855</v>
      </c>
      <c r="C40">
        <v>4795.624</v>
      </c>
      <c r="D40">
        <v>12.445182778781465</v>
      </c>
    </row>
    <row r="41" spans="1:4" ht="12.75">
      <c r="A41">
        <v>38001</v>
      </c>
      <c r="B41">
        <v>0</v>
      </c>
      <c r="C41">
        <v>0</v>
      </c>
      <c r="D41">
        <v>0</v>
      </c>
    </row>
    <row r="42" spans="1:4" ht="12.75">
      <c r="A42">
        <v>38003</v>
      </c>
      <c r="B42">
        <v>0</v>
      </c>
      <c r="C42">
        <v>32.006</v>
      </c>
      <c r="D42">
        <v>0</v>
      </c>
    </row>
    <row r="43" spans="1:4" ht="12.75">
      <c r="A43">
        <v>39001</v>
      </c>
      <c r="B43">
        <v>7.112</v>
      </c>
      <c r="C43">
        <v>5.405</v>
      </c>
      <c r="D43">
        <v>-24.00168728908886</v>
      </c>
    </row>
    <row r="44" spans="1:4" ht="12.75">
      <c r="A44">
        <v>39002</v>
      </c>
      <c r="B44">
        <v>63.21</v>
      </c>
      <c r="C44">
        <v>0</v>
      </c>
      <c r="D44">
        <v>-100</v>
      </c>
    </row>
    <row r="45" spans="1:4" ht="12.75">
      <c r="A45">
        <v>39003</v>
      </c>
      <c r="B45">
        <v>36.018</v>
      </c>
      <c r="C45">
        <v>4810.911</v>
      </c>
      <c r="D45">
        <v>13256.96318507413</v>
      </c>
    </row>
    <row r="46" spans="1:4" ht="12.75">
      <c r="A46">
        <v>41001</v>
      </c>
      <c r="B46">
        <v>12.755</v>
      </c>
      <c r="C46">
        <v>5.067</v>
      </c>
      <c r="D46">
        <v>-60.27440219521756</v>
      </c>
    </row>
    <row r="47" spans="1:4" ht="12.75">
      <c r="A47">
        <v>42001</v>
      </c>
      <c r="B47">
        <v>21.698</v>
      </c>
      <c r="C47">
        <v>0</v>
      </c>
      <c r="D47">
        <v>-100</v>
      </c>
    </row>
    <row r="48" spans="1:4" ht="12.75">
      <c r="A48">
        <v>43001</v>
      </c>
      <c r="B48">
        <v>30.604</v>
      </c>
      <c r="C48">
        <v>0</v>
      </c>
      <c r="D48">
        <v>-100</v>
      </c>
    </row>
    <row r="49" spans="1:4" ht="12.75">
      <c r="A49">
        <v>44001</v>
      </c>
      <c r="B49">
        <v>143.612</v>
      </c>
      <c r="C49">
        <v>0</v>
      </c>
      <c r="D49">
        <v>-100</v>
      </c>
    </row>
    <row r="50" spans="1:4" ht="12.75">
      <c r="A50">
        <v>45001</v>
      </c>
      <c r="B50">
        <v>106.272</v>
      </c>
      <c r="C50">
        <v>0</v>
      </c>
      <c r="D50">
        <v>-100</v>
      </c>
    </row>
    <row r="51" spans="1:4" ht="12.75">
      <c r="A51">
        <v>46001</v>
      </c>
      <c r="B51">
        <v>867.168</v>
      </c>
      <c r="C51">
        <v>1822.822</v>
      </c>
      <c r="D51">
        <v>110.20402044355879</v>
      </c>
    </row>
    <row r="52" spans="1:4" ht="12.75">
      <c r="A52">
        <v>47001</v>
      </c>
      <c r="B52">
        <v>0</v>
      </c>
      <c r="C52">
        <v>0</v>
      </c>
      <c r="D52">
        <v>0</v>
      </c>
    </row>
    <row r="53" spans="1:4" ht="12.75">
      <c r="A53">
        <v>47002</v>
      </c>
      <c r="B53">
        <v>0</v>
      </c>
      <c r="C53">
        <v>0</v>
      </c>
      <c r="D53">
        <v>0</v>
      </c>
    </row>
    <row r="54" spans="1:4" ht="12.75">
      <c r="A54">
        <v>47003</v>
      </c>
      <c r="B54">
        <v>0</v>
      </c>
      <c r="C54">
        <v>0</v>
      </c>
      <c r="D54">
        <v>0</v>
      </c>
    </row>
    <row r="55" spans="1:4" ht="12.75">
      <c r="A55">
        <v>48001</v>
      </c>
      <c r="B55">
        <v>14.6</v>
      </c>
      <c r="C55">
        <v>0</v>
      </c>
      <c r="D55">
        <v>-100</v>
      </c>
    </row>
    <row r="56" spans="1:4" ht="12.75">
      <c r="A56">
        <v>50001</v>
      </c>
      <c r="B56">
        <v>0</v>
      </c>
      <c r="C56">
        <v>0</v>
      </c>
      <c r="D56">
        <v>0</v>
      </c>
    </row>
    <row r="57" spans="1:4" ht="12.75">
      <c r="A57">
        <v>50003</v>
      </c>
      <c r="B57">
        <v>0</v>
      </c>
      <c r="C57">
        <v>0</v>
      </c>
      <c r="D57">
        <v>0</v>
      </c>
    </row>
    <row r="58" spans="1:4" ht="12.75">
      <c r="A58">
        <v>51001</v>
      </c>
      <c r="B58">
        <v>45.484</v>
      </c>
      <c r="C58">
        <v>15.778</v>
      </c>
      <c r="D58">
        <v>-65.31087855069914</v>
      </c>
    </row>
    <row r="59" spans="1:4" ht="12.75">
      <c r="A59">
        <v>54001</v>
      </c>
      <c r="B59">
        <v>2434580.146</v>
      </c>
      <c r="C59">
        <v>2831860.767</v>
      </c>
      <c r="D59">
        <v>16.318239580353488</v>
      </c>
    </row>
    <row r="60" spans="1:4" ht="12.75">
      <c r="A60">
        <v>54003</v>
      </c>
      <c r="B60">
        <v>0</v>
      </c>
      <c r="C60">
        <v>0</v>
      </c>
      <c r="D60">
        <v>0</v>
      </c>
    </row>
    <row r="61" spans="1:4" ht="12.75">
      <c r="A61">
        <v>55001</v>
      </c>
      <c r="B61">
        <v>0</v>
      </c>
      <c r="C61">
        <v>0</v>
      </c>
      <c r="D61">
        <v>0</v>
      </c>
    </row>
    <row r="62" spans="1:4" ht="12.75">
      <c r="A62">
        <v>55002</v>
      </c>
      <c r="B62">
        <v>0</v>
      </c>
      <c r="C62">
        <v>0</v>
      </c>
      <c r="D62">
        <v>0</v>
      </c>
    </row>
    <row r="63" spans="1:4" ht="12.75">
      <c r="A63">
        <v>55003</v>
      </c>
      <c r="B63">
        <v>1221.271</v>
      </c>
      <c r="C63">
        <v>1025.64</v>
      </c>
      <c r="D63">
        <v>-16.018639597599538</v>
      </c>
    </row>
    <row r="64" spans="1:4" ht="12.75">
      <c r="A64">
        <v>56001</v>
      </c>
      <c r="B64">
        <v>0</v>
      </c>
      <c r="C64">
        <v>0</v>
      </c>
      <c r="D64">
        <v>0</v>
      </c>
    </row>
    <row r="65" spans="1:4" ht="12.75">
      <c r="A65">
        <v>56002</v>
      </c>
      <c r="B65">
        <v>0</v>
      </c>
      <c r="C65">
        <v>0</v>
      </c>
      <c r="D65">
        <v>0</v>
      </c>
    </row>
    <row r="66" spans="1:4" ht="12.75">
      <c r="A66">
        <v>56003</v>
      </c>
      <c r="B66">
        <v>274.266</v>
      </c>
      <c r="C66">
        <v>108.578</v>
      </c>
      <c r="D66">
        <v>-60.411425404534285</v>
      </c>
    </row>
    <row r="67" spans="1:4" ht="12.75">
      <c r="A67">
        <v>57001</v>
      </c>
      <c r="B67">
        <v>20.702</v>
      </c>
      <c r="C67">
        <v>0</v>
      </c>
      <c r="D67">
        <v>-100</v>
      </c>
    </row>
    <row r="68" spans="1:4" ht="12.75">
      <c r="A68">
        <v>57002</v>
      </c>
      <c r="B68">
        <v>0</v>
      </c>
      <c r="C68">
        <v>0</v>
      </c>
      <c r="D68">
        <v>0</v>
      </c>
    </row>
    <row r="69" spans="1:4" ht="12.75">
      <c r="A69">
        <v>57003</v>
      </c>
      <c r="B69">
        <v>4.005</v>
      </c>
      <c r="C69">
        <v>3.115</v>
      </c>
      <c r="D69">
        <v>-22.222222222222214</v>
      </c>
    </row>
    <row r="70" spans="1:4" ht="12.75">
      <c r="A70">
        <v>59002</v>
      </c>
      <c r="B70">
        <v>113120.057</v>
      </c>
      <c r="C70">
        <v>310246.249</v>
      </c>
      <c r="D70">
        <v>174.26281176644034</v>
      </c>
    </row>
    <row r="71" spans="1:4" ht="12.75">
      <c r="A71">
        <v>59003</v>
      </c>
      <c r="B71">
        <v>444.301</v>
      </c>
      <c r="C71">
        <v>8096.255</v>
      </c>
      <c r="D71">
        <v>1722.2455047366539</v>
      </c>
    </row>
    <row r="72" spans="1:4" ht="12.75">
      <c r="A72">
        <v>60002</v>
      </c>
      <c r="B72">
        <v>1481.741</v>
      </c>
      <c r="C72">
        <v>3034.34</v>
      </c>
      <c r="D72">
        <v>104.78207729960906</v>
      </c>
    </row>
    <row r="73" spans="1:4" ht="12.75">
      <c r="A73">
        <v>60003</v>
      </c>
      <c r="B73">
        <v>21.228</v>
      </c>
      <c r="C73">
        <v>822.372</v>
      </c>
      <c r="D73">
        <v>3773.99660825325</v>
      </c>
    </row>
    <row r="74" spans="1:4" ht="12.75">
      <c r="A74">
        <v>62001</v>
      </c>
      <c r="B74">
        <v>0</v>
      </c>
      <c r="C74">
        <v>0</v>
      </c>
      <c r="D74">
        <v>0</v>
      </c>
    </row>
    <row r="75" spans="1:4" ht="12.75">
      <c r="A75">
        <v>63001</v>
      </c>
      <c r="B75">
        <v>0</v>
      </c>
      <c r="C75">
        <v>18.9</v>
      </c>
      <c r="D75">
        <v>0</v>
      </c>
    </row>
    <row r="76" spans="1:4" ht="12.75">
      <c r="A76">
        <v>64001</v>
      </c>
      <c r="B76">
        <v>0</v>
      </c>
      <c r="C76">
        <v>0</v>
      </c>
      <c r="D76">
        <v>0</v>
      </c>
    </row>
    <row r="77" spans="1:4" ht="12.75">
      <c r="A77">
        <v>64003</v>
      </c>
      <c r="B77">
        <v>0</v>
      </c>
      <c r="C77">
        <v>0</v>
      </c>
      <c r="D77">
        <v>0</v>
      </c>
    </row>
    <row r="78" spans="1:4" ht="12.75">
      <c r="A78">
        <v>66002</v>
      </c>
      <c r="B78">
        <v>0</v>
      </c>
      <c r="C78">
        <v>0</v>
      </c>
      <c r="D78">
        <v>0</v>
      </c>
    </row>
    <row r="79" spans="1:4" ht="12.75">
      <c r="A79">
        <v>66003</v>
      </c>
      <c r="B79">
        <v>22006.593</v>
      </c>
      <c r="C79">
        <v>20854.307</v>
      </c>
      <c r="D79">
        <v>-5.236094474051481</v>
      </c>
    </row>
    <row r="80" spans="1:4" ht="12.75">
      <c r="A80">
        <v>67001</v>
      </c>
      <c r="B80">
        <v>0</v>
      </c>
      <c r="C80">
        <v>84</v>
      </c>
      <c r="D80">
        <v>0</v>
      </c>
    </row>
    <row r="81" spans="1:4" ht="12.75">
      <c r="A81">
        <v>67002</v>
      </c>
      <c r="B81">
        <v>540900.442</v>
      </c>
      <c r="C81">
        <v>546475.026</v>
      </c>
      <c r="D81">
        <v>1.03061184039482</v>
      </c>
    </row>
    <row r="82" spans="1:4" ht="12.75">
      <c r="A82">
        <v>67003</v>
      </c>
      <c r="B82">
        <v>7373.7</v>
      </c>
      <c r="C82">
        <v>10707.014</v>
      </c>
      <c r="D82">
        <v>45.205446383769335</v>
      </c>
    </row>
    <row r="83" spans="1:4" ht="12.75">
      <c r="A83">
        <v>68001</v>
      </c>
      <c r="B83">
        <v>0</v>
      </c>
      <c r="C83">
        <v>0</v>
      </c>
      <c r="D83">
        <v>0</v>
      </c>
    </row>
    <row r="84" spans="1:4" ht="12.75">
      <c r="A84">
        <v>68003</v>
      </c>
      <c r="B84">
        <v>47.032</v>
      </c>
      <c r="C84">
        <v>43.788</v>
      </c>
      <c r="D84">
        <v>-6.897431535975506</v>
      </c>
    </row>
    <row r="85" spans="1:4" ht="12.75">
      <c r="A85">
        <v>69001</v>
      </c>
      <c r="B85">
        <v>0</v>
      </c>
      <c r="C85">
        <v>0</v>
      </c>
      <c r="D85">
        <v>0</v>
      </c>
    </row>
    <row r="86" spans="1:4" ht="12.75">
      <c r="A86">
        <v>69002</v>
      </c>
      <c r="B86">
        <v>0</v>
      </c>
      <c r="C86">
        <v>0</v>
      </c>
      <c r="D86">
        <v>0</v>
      </c>
    </row>
    <row r="87" spans="1:4" ht="12.75">
      <c r="A87">
        <v>69003</v>
      </c>
      <c r="B87">
        <v>319.403</v>
      </c>
      <c r="C87">
        <v>466.971</v>
      </c>
      <c r="D87">
        <v>46.201194102747934</v>
      </c>
    </row>
    <row r="88" spans="1:4" ht="12.75">
      <c r="A88">
        <v>72001</v>
      </c>
      <c r="B88">
        <v>19091.218</v>
      </c>
      <c r="C88">
        <v>13020.213</v>
      </c>
      <c r="D88">
        <v>-31.799987826863642</v>
      </c>
    </row>
    <row r="89" spans="1:4" ht="12.75">
      <c r="A89">
        <v>72003</v>
      </c>
      <c r="B89">
        <v>0</v>
      </c>
      <c r="C89">
        <v>0</v>
      </c>
      <c r="D89">
        <v>0</v>
      </c>
    </row>
    <row r="90" spans="1:4" ht="12.75">
      <c r="A90">
        <v>73001</v>
      </c>
      <c r="B90">
        <v>0</v>
      </c>
      <c r="C90">
        <v>0</v>
      </c>
      <c r="D90">
        <v>0</v>
      </c>
    </row>
    <row r="91" spans="1:4" ht="12.75">
      <c r="A91">
        <v>74001</v>
      </c>
      <c r="B91">
        <v>333.711</v>
      </c>
      <c r="C91">
        <v>40.571</v>
      </c>
      <c r="D91">
        <v>-87.84247447641822</v>
      </c>
    </row>
    <row r="92" spans="1:4" ht="12.75">
      <c r="A92">
        <v>74003</v>
      </c>
      <c r="B92">
        <v>0</v>
      </c>
      <c r="C92">
        <v>0</v>
      </c>
      <c r="D92">
        <v>0</v>
      </c>
    </row>
    <row r="93" spans="1:4" ht="12.75">
      <c r="A93">
        <v>75001</v>
      </c>
      <c r="B93">
        <v>0</v>
      </c>
      <c r="C93">
        <v>0</v>
      </c>
      <c r="D93">
        <v>0</v>
      </c>
    </row>
    <row r="94" spans="1:4" ht="12.75">
      <c r="A94">
        <v>75003</v>
      </c>
      <c r="B94">
        <v>0</v>
      </c>
      <c r="C94">
        <v>0</v>
      </c>
      <c r="D94">
        <v>0</v>
      </c>
    </row>
    <row r="95" spans="1:4" ht="12.75">
      <c r="A95">
        <v>76001</v>
      </c>
      <c r="B95">
        <v>0</v>
      </c>
      <c r="C95">
        <v>0</v>
      </c>
      <c r="D95">
        <v>0</v>
      </c>
    </row>
    <row r="96" spans="1:4" ht="12.75">
      <c r="A96">
        <v>77001</v>
      </c>
      <c r="B96">
        <v>85.294</v>
      </c>
      <c r="C96">
        <v>38.767</v>
      </c>
      <c r="D96">
        <v>-54.548971791685226</v>
      </c>
    </row>
    <row r="97" spans="1:4" ht="12.75">
      <c r="A97">
        <v>77002</v>
      </c>
      <c r="B97">
        <v>0</v>
      </c>
      <c r="C97">
        <v>0</v>
      </c>
      <c r="D97">
        <v>0</v>
      </c>
    </row>
    <row r="98" spans="1:4" ht="12.75">
      <c r="A98">
        <v>77003</v>
      </c>
      <c r="B98">
        <v>47.536</v>
      </c>
      <c r="C98">
        <v>0</v>
      </c>
      <c r="D98">
        <v>-100</v>
      </c>
    </row>
    <row r="99" spans="1:4" ht="12.75">
      <c r="A99">
        <v>78001</v>
      </c>
      <c r="B99">
        <v>0</v>
      </c>
      <c r="C99">
        <v>0</v>
      </c>
      <c r="D99">
        <v>0</v>
      </c>
    </row>
    <row r="100" spans="1:4" ht="12.75">
      <c r="A100">
        <v>80001</v>
      </c>
      <c r="B100">
        <v>982.27</v>
      </c>
      <c r="C100">
        <v>2260.796</v>
      </c>
      <c r="D100">
        <v>130.16034287924907</v>
      </c>
    </row>
    <row r="101" spans="1:4" ht="12.75">
      <c r="A101">
        <v>80002</v>
      </c>
      <c r="B101">
        <v>7098.013</v>
      </c>
      <c r="C101">
        <v>1360.527</v>
      </c>
      <c r="D101">
        <v>-80.8322836264177</v>
      </c>
    </row>
    <row r="102" spans="1:4" ht="12.75">
      <c r="A102">
        <v>80003</v>
      </c>
      <c r="B102">
        <v>6288.927</v>
      </c>
      <c r="C102">
        <v>5792.748</v>
      </c>
      <c r="D102">
        <v>-7.889724272518986</v>
      </c>
    </row>
    <row r="103" spans="1:4" ht="12.75">
      <c r="A103">
        <v>81001</v>
      </c>
      <c r="B103">
        <v>7.93</v>
      </c>
      <c r="C103">
        <v>29.6</v>
      </c>
      <c r="D103">
        <v>273.266078184111</v>
      </c>
    </row>
    <row r="104" spans="1:4" ht="12.75">
      <c r="A104">
        <v>82001</v>
      </c>
      <c r="B104">
        <v>153.896</v>
      </c>
      <c r="C104">
        <v>50.757</v>
      </c>
      <c r="D104">
        <v>-67.01863596194833</v>
      </c>
    </row>
    <row r="105" spans="1:4" ht="12.75">
      <c r="A105">
        <v>82002</v>
      </c>
      <c r="B105">
        <v>5228.401</v>
      </c>
      <c r="C105">
        <v>6594.185</v>
      </c>
      <c r="D105">
        <v>26.122403388722493</v>
      </c>
    </row>
    <row r="106" spans="1:4" ht="12.75">
      <c r="A106">
        <v>82003</v>
      </c>
      <c r="B106">
        <v>6632.684</v>
      </c>
      <c r="C106">
        <v>11302.655</v>
      </c>
      <c r="D106">
        <v>70.40846511005198</v>
      </c>
    </row>
    <row r="107" spans="1:4" ht="12.75">
      <c r="A107">
        <v>83001</v>
      </c>
      <c r="B107">
        <v>77610.73</v>
      </c>
      <c r="C107">
        <v>271340.045</v>
      </c>
      <c r="D107">
        <v>249.61666382985962</v>
      </c>
    </row>
    <row r="108" spans="1:4" ht="12.75">
      <c r="A108">
        <v>83003</v>
      </c>
      <c r="B108">
        <v>0</v>
      </c>
      <c r="C108">
        <v>0.047</v>
      </c>
      <c r="D108">
        <v>0</v>
      </c>
    </row>
    <row r="109" spans="1:4" ht="12.75">
      <c r="A109">
        <v>85001</v>
      </c>
      <c r="B109">
        <v>0</v>
      </c>
      <c r="C109">
        <v>0</v>
      </c>
      <c r="D109">
        <v>0</v>
      </c>
    </row>
    <row r="110" spans="1:4" ht="12.75">
      <c r="A110">
        <v>85002</v>
      </c>
      <c r="B110">
        <v>0</v>
      </c>
      <c r="C110">
        <v>0</v>
      </c>
      <c r="D110">
        <v>0</v>
      </c>
    </row>
    <row r="111" spans="1:4" ht="12.75">
      <c r="A111">
        <v>85003</v>
      </c>
      <c r="B111">
        <v>0</v>
      </c>
      <c r="C111">
        <v>149.887</v>
      </c>
      <c r="D111">
        <v>0</v>
      </c>
    </row>
    <row r="112" spans="1:4" ht="12.75">
      <c r="A112">
        <v>86003</v>
      </c>
      <c r="B112">
        <v>406.562</v>
      </c>
      <c r="C112">
        <v>247.677</v>
      </c>
      <c r="D112">
        <v>-39.08014029840467</v>
      </c>
    </row>
    <row r="113" spans="1:4" ht="12.75">
      <c r="A113">
        <v>87003</v>
      </c>
      <c r="B113">
        <v>11475.226</v>
      </c>
      <c r="C113">
        <v>8194.536</v>
      </c>
      <c r="D113">
        <v>-28.58932800103458</v>
      </c>
    </row>
    <row r="114" spans="1:4" ht="12.75">
      <c r="A114">
        <v>88003</v>
      </c>
      <c r="B114">
        <v>3284.479</v>
      </c>
      <c r="C114">
        <v>3156.814</v>
      </c>
      <c r="D114">
        <v>-3.886917833848229</v>
      </c>
    </row>
    <row r="115" spans="1:4" ht="12.75">
      <c r="A115">
        <v>99001</v>
      </c>
      <c r="B115">
        <v>3627041.487</v>
      </c>
      <c r="C115">
        <v>4752302.961</v>
      </c>
      <c r="D115">
        <v>31.02422395864919</v>
      </c>
    </row>
    <row r="116" spans="1:4" ht="12.75">
      <c r="A116">
        <v>99002</v>
      </c>
      <c r="B116">
        <v>177891.312</v>
      </c>
      <c r="C116">
        <v>566108.943</v>
      </c>
      <c r="D116">
        <v>218.23304726652415</v>
      </c>
    </row>
    <row r="117" spans="1:4" ht="12.75">
      <c r="A117">
        <v>99003</v>
      </c>
      <c r="B117">
        <v>791051.516</v>
      </c>
      <c r="C117">
        <v>732227.966</v>
      </c>
      <c r="D117">
        <v>-7.4361212652046715</v>
      </c>
    </row>
    <row r="118" spans="1:4" ht="12.75">
      <c r="A118">
        <v>99004</v>
      </c>
      <c r="B118">
        <v>4535.744</v>
      </c>
      <c r="C118">
        <v>7127.024</v>
      </c>
      <c r="D118">
        <v>57.130208406823684</v>
      </c>
    </row>
    <row r="119" spans="1:4" ht="12.75">
      <c r="A119">
        <v>99005</v>
      </c>
      <c r="B119">
        <v>122.775</v>
      </c>
      <c r="C119">
        <v>396.034</v>
      </c>
      <c r="D119">
        <v>222.5689268987986</v>
      </c>
    </row>
    <row r="120" spans="1:4" ht="12.75">
      <c r="A120">
        <v>99006</v>
      </c>
      <c r="B120">
        <v>0</v>
      </c>
      <c r="C120">
        <v>0</v>
      </c>
      <c r="D120">
        <v>0</v>
      </c>
    </row>
    <row r="121" spans="1:4" ht="12.75">
      <c r="A121">
        <v>200001</v>
      </c>
      <c r="B121">
        <v>2586181.22</v>
      </c>
      <c r="C121">
        <v>3174992.459</v>
      </c>
      <c r="D121">
        <v>22.767593950744082</v>
      </c>
    </row>
    <row r="122" spans="1:4" ht="12.75">
      <c r="A122">
        <v>200002</v>
      </c>
      <c r="B122">
        <v>1097518.536</v>
      </c>
      <c r="C122">
        <v>1370909.339</v>
      </c>
      <c r="D122">
        <v>24.909903025091126</v>
      </c>
    </row>
    <row r="123" spans="1:4" ht="12.75">
      <c r="A123">
        <v>200003</v>
      </c>
      <c r="B123">
        <v>102859.97</v>
      </c>
      <c r="C123">
        <v>133000.152</v>
      </c>
      <c r="D123">
        <v>29.302149320090216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5.7109375" style="2" customWidth="1"/>
    <col min="2" max="3" width="28.8515625" style="43" bestFit="1" customWidth="1"/>
    <col min="4" max="4" width="23.421875" style="26" customWidth="1"/>
    <col min="5" max="16384" width="9.140625" style="2" customWidth="1"/>
  </cols>
  <sheetData>
    <row r="1" ht="15.75">
      <c r="A1" s="42" t="s">
        <v>103</v>
      </c>
    </row>
    <row r="2" spans="1:3" ht="15.75">
      <c r="A2" s="24"/>
      <c r="B2" s="61" t="s">
        <v>100</v>
      </c>
      <c r="C2" s="61"/>
    </row>
    <row r="3" spans="1:3" ht="15.75" thickBot="1">
      <c r="A3" s="3"/>
      <c r="B3" s="44"/>
      <c r="C3" s="44"/>
    </row>
    <row r="4" spans="1:4" ht="15.75">
      <c r="A4" s="4" t="s">
        <v>54</v>
      </c>
      <c r="B4" s="60" t="s">
        <v>101</v>
      </c>
      <c r="C4" s="60" t="s">
        <v>102</v>
      </c>
      <c r="D4" s="27" t="s">
        <v>99</v>
      </c>
    </row>
    <row r="5" spans="1:4" ht="16.5" thickBot="1">
      <c r="A5" s="5"/>
      <c r="B5" s="45" t="s">
        <v>48</v>
      </c>
      <c r="C5" s="45" t="s">
        <v>48</v>
      </c>
      <c r="D5" s="28" t="s">
        <v>49</v>
      </c>
    </row>
    <row r="6" spans="1:4" ht="15.75">
      <c r="A6" s="12" t="s">
        <v>98</v>
      </c>
      <c r="B6" s="46">
        <f>SUM(B7:B10)</f>
        <v>8402368.827</v>
      </c>
      <c r="C6" s="46">
        <f>SUM(C7:C10)</f>
        <v>10748813.792</v>
      </c>
      <c r="D6" s="33">
        <f>((C6/B6)-1)*100</f>
        <v>27.92599341104833</v>
      </c>
    </row>
    <row r="7" spans="1:4" ht="15">
      <c r="A7" s="13" t="s">
        <v>51</v>
      </c>
      <c r="B7" s="43">
        <f aca="true" t="shared" si="0" ref="B7:C9">SUM(B12,B212)</f>
        <v>6213222.707</v>
      </c>
      <c r="C7" s="43">
        <f t="shared" si="0"/>
        <v>7927295.42</v>
      </c>
      <c r="D7" s="26">
        <f>((C7/B7)-1)*100</f>
        <v>27.58749836970875</v>
      </c>
    </row>
    <row r="8" spans="1:4" ht="15">
      <c r="A8" s="13" t="s">
        <v>52</v>
      </c>
      <c r="B8" s="43">
        <f t="shared" si="0"/>
        <v>1275409.848</v>
      </c>
      <c r="C8" s="43">
        <f t="shared" si="0"/>
        <v>1937018.282</v>
      </c>
      <c r="D8" s="26">
        <f aca="true" t="shared" si="1" ref="D8:D35">((C8/B8)-1)*100</f>
        <v>51.874182643131036</v>
      </c>
    </row>
    <row r="9" spans="1:4" ht="15">
      <c r="A9" s="13" t="s">
        <v>53</v>
      </c>
      <c r="B9" s="43">
        <f t="shared" si="0"/>
        <v>909077.7529999999</v>
      </c>
      <c r="C9" s="43">
        <f t="shared" si="0"/>
        <v>876977.032</v>
      </c>
      <c r="D9" s="26">
        <f t="shared" si="1"/>
        <v>-3.5311304114599706</v>
      </c>
    </row>
    <row r="10" spans="1:4" ht="15.75" thickBot="1">
      <c r="A10" s="15" t="s">
        <v>77</v>
      </c>
      <c r="B10" s="44">
        <f>SUM(B215)</f>
        <v>4658.518999999999</v>
      </c>
      <c r="C10" s="44">
        <f>SUM(C215)</f>
        <v>7523.058</v>
      </c>
      <c r="D10" s="29">
        <f t="shared" si="1"/>
        <v>61.490336306452775</v>
      </c>
    </row>
    <row r="11" spans="1:4" ht="15">
      <c r="A11" s="14" t="s">
        <v>97</v>
      </c>
      <c r="B11" s="46">
        <f>SUM(B12:B14)</f>
        <v>3801725.9930000002</v>
      </c>
      <c r="C11" s="46">
        <f>SUM(C12:C14)</f>
        <v>4690650.863999999</v>
      </c>
      <c r="D11" s="33">
        <f t="shared" si="1"/>
        <v>23.38213939239042</v>
      </c>
    </row>
    <row r="12" spans="1:4" ht="15">
      <c r="A12" s="13" t="s">
        <v>51</v>
      </c>
      <c r="B12" s="47">
        <f>SUM(B16,B205)</f>
        <v>2586181.22</v>
      </c>
      <c r="C12" s="47">
        <f>SUM(C16,C205)</f>
        <v>3174992.459</v>
      </c>
      <c r="D12" s="26">
        <f t="shared" si="1"/>
        <v>22.76759395074408</v>
      </c>
    </row>
    <row r="13" spans="1:4" ht="15">
      <c r="A13" s="13" t="s">
        <v>52</v>
      </c>
      <c r="B13" s="47">
        <f>SUM(B17,B206)</f>
        <v>1097518.536</v>
      </c>
      <c r="C13" s="47">
        <f>SUM(C17,C206)</f>
        <v>1370909.339</v>
      </c>
      <c r="D13" s="26">
        <f t="shared" si="1"/>
        <v>24.90990302509113</v>
      </c>
    </row>
    <row r="14" spans="1:4" ht="15.75" thickBot="1">
      <c r="A14" s="15" t="s">
        <v>53</v>
      </c>
      <c r="B14" s="48">
        <f>SUM(B18,B207,B208,B209,B210)</f>
        <v>118026.23700000001</v>
      </c>
      <c r="C14" s="48">
        <f>SUM(C18,C207,C208,C209,C210)</f>
        <v>144749.066</v>
      </c>
      <c r="D14" s="29">
        <f t="shared" si="1"/>
        <v>22.641430989619682</v>
      </c>
    </row>
    <row r="15" spans="1:4" ht="15.75">
      <c r="A15" s="14" t="s">
        <v>82</v>
      </c>
      <c r="B15" s="46">
        <f>SUM(B16:B18)</f>
        <v>3786559.7260000003</v>
      </c>
      <c r="C15" s="46">
        <f>SUM(C16:C18)</f>
        <v>4678901.949999999</v>
      </c>
      <c r="D15" s="33">
        <f t="shared" si="1"/>
        <v>23.566041171167274</v>
      </c>
    </row>
    <row r="16" spans="1:4" ht="15">
      <c r="A16" s="13" t="s">
        <v>51</v>
      </c>
      <c r="B16" s="49">
        <f>Plan1!B121</f>
        <v>2586181.22</v>
      </c>
      <c r="C16" s="49">
        <f>Plan1!C121</f>
        <v>3174992.459</v>
      </c>
      <c r="D16" s="26">
        <f t="shared" si="1"/>
        <v>22.76759395074408</v>
      </c>
    </row>
    <row r="17" spans="1:4" ht="15">
      <c r="A17" s="13" t="s">
        <v>52</v>
      </c>
      <c r="B17" s="49">
        <f>Plan1!B122</f>
        <v>1097518.536</v>
      </c>
      <c r="C17" s="49">
        <f>Plan1!C122</f>
        <v>1370909.339</v>
      </c>
      <c r="D17" s="26">
        <f t="shared" si="1"/>
        <v>24.90990302509113</v>
      </c>
    </row>
    <row r="18" spans="1:4" ht="15">
      <c r="A18" s="16" t="s">
        <v>53</v>
      </c>
      <c r="B18" s="50">
        <f>Plan1!B123</f>
        <v>102859.97</v>
      </c>
      <c r="C18" s="50">
        <f>Plan1!C123</f>
        <v>133000.152</v>
      </c>
      <c r="D18" s="31">
        <f t="shared" si="1"/>
        <v>29.30214932009021</v>
      </c>
    </row>
    <row r="19" spans="1:4" ht="15.75">
      <c r="A19" s="6" t="s">
        <v>2</v>
      </c>
      <c r="B19" s="51">
        <f>SUM(B20,B28)</f>
        <v>53863.244</v>
      </c>
      <c r="C19" s="51">
        <f>SUM(C20,C28)</f>
        <v>56562.775</v>
      </c>
      <c r="D19" s="33">
        <f t="shared" si="1"/>
        <v>5.011824018620192</v>
      </c>
    </row>
    <row r="20" spans="1:4" ht="15.75">
      <c r="A20" s="1" t="s">
        <v>12</v>
      </c>
      <c r="B20" s="52">
        <f>SUM(B21,B25)</f>
        <v>51808.583</v>
      </c>
      <c r="C20" s="52">
        <f>SUM(C21,C25)</f>
        <v>54508.769</v>
      </c>
      <c r="D20" s="33">
        <f t="shared" si="1"/>
        <v>5.211850708211796</v>
      </c>
    </row>
    <row r="21" spans="1:4" ht="15">
      <c r="A21" s="7" t="s">
        <v>0</v>
      </c>
      <c r="B21" s="51">
        <f>SUM(B22:B24)</f>
        <v>33138.372</v>
      </c>
      <c r="C21" s="51">
        <f>SUM(C22:C24)</f>
        <v>35624.956</v>
      </c>
      <c r="D21" s="33">
        <f t="shared" si="1"/>
        <v>7.503639587364153</v>
      </c>
    </row>
    <row r="22" spans="1:4" ht="15">
      <c r="A22" s="13" t="s">
        <v>51</v>
      </c>
      <c r="B22" s="49">
        <f>Plan1!B2</f>
        <v>31524.753</v>
      </c>
      <c r="C22" s="49">
        <f>Plan1!C2</f>
        <v>34135.627</v>
      </c>
      <c r="D22" s="26">
        <f t="shared" si="1"/>
        <v>8.281980829477087</v>
      </c>
    </row>
    <row r="23" spans="1:3" ht="15">
      <c r="A23" s="13" t="s">
        <v>52</v>
      </c>
      <c r="B23" s="49">
        <f>Plan1!B3</f>
        <v>0</v>
      </c>
      <c r="C23" s="49">
        <f>Plan1!C3</f>
        <v>1.75</v>
      </c>
    </row>
    <row r="24" spans="1:4" ht="15">
      <c r="A24" s="13" t="s">
        <v>53</v>
      </c>
      <c r="B24" s="49">
        <f>Plan1!B4</f>
        <v>1613.619</v>
      </c>
      <c r="C24" s="49">
        <f>Plan1!C4</f>
        <v>1487.579</v>
      </c>
      <c r="D24" s="26">
        <f t="shared" si="1"/>
        <v>-7.811013628371999</v>
      </c>
    </row>
    <row r="25" spans="1:4" ht="15">
      <c r="A25" s="7" t="s">
        <v>87</v>
      </c>
      <c r="B25" s="51">
        <f>SUM(B26:B27)</f>
        <v>18670.211</v>
      </c>
      <c r="C25" s="51">
        <f>SUM(C26:C27)</f>
        <v>18883.813</v>
      </c>
      <c r="D25" s="33">
        <f t="shared" si="1"/>
        <v>1.144079196533987</v>
      </c>
    </row>
    <row r="26" spans="1:4" ht="15">
      <c r="A26" s="13" t="s">
        <v>51</v>
      </c>
      <c r="B26" s="49">
        <f>Plan1!B7</f>
        <v>18226.984</v>
      </c>
      <c r="C26" s="49">
        <f>Plan1!C7</f>
        <v>15863.052</v>
      </c>
      <c r="D26" s="26">
        <f t="shared" si="1"/>
        <v>-12.969408433123109</v>
      </c>
    </row>
    <row r="27" spans="1:4" ht="15">
      <c r="A27" s="13" t="s">
        <v>53</v>
      </c>
      <c r="B27" s="49">
        <f>Plan1!B8</f>
        <v>443.227</v>
      </c>
      <c r="C27" s="49">
        <f>Plan1!C8</f>
        <v>3020.761</v>
      </c>
      <c r="D27" s="26">
        <f t="shared" si="1"/>
        <v>581.5381283179951</v>
      </c>
    </row>
    <row r="28" spans="1:4" ht="15.75">
      <c r="A28" s="1" t="s">
        <v>92</v>
      </c>
      <c r="B28" s="52">
        <f>SUM(B29,B33)</f>
        <v>2054.661</v>
      </c>
      <c r="C28" s="52">
        <f>SUM(C29,C33)</f>
        <v>2054.0060000000003</v>
      </c>
      <c r="D28" s="33">
        <f t="shared" si="1"/>
        <v>-0.03187873814706199</v>
      </c>
    </row>
    <row r="29" spans="1:5" ht="15">
      <c r="A29" s="7" t="s">
        <v>3</v>
      </c>
      <c r="B29" s="51">
        <f>SUM(B30:B32)</f>
        <v>1848.914</v>
      </c>
      <c r="C29" s="51">
        <f>SUM(C30:C32)</f>
        <v>1478.556</v>
      </c>
      <c r="D29" s="33">
        <f t="shared" si="1"/>
        <v>-20.03111015439333</v>
      </c>
      <c r="E29" s="25"/>
    </row>
    <row r="30" spans="1:4" ht="15">
      <c r="A30" s="13" t="s">
        <v>51</v>
      </c>
      <c r="B30" s="49">
        <f>Plan1!B9</f>
        <v>0</v>
      </c>
      <c r="C30" s="49">
        <f>Plan1!C9</f>
        <v>49.65</v>
      </c>
      <c r="D30" s="38">
        <v>0</v>
      </c>
    </row>
    <row r="31" spans="1:4" ht="15">
      <c r="A31" s="13" t="s">
        <v>52</v>
      </c>
      <c r="B31" s="49">
        <f>Plan1!B10</f>
        <v>162.568</v>
      </c>
      <c r="C31" s="49">
        <f>Plan1!C10</f>
        <v>672.578</v>
      </c>
      <c r="D31" s="26">
        <f t="shared" si="1"/>
        <v>313.7210275084887</v>
      </c>
    </row>
    <row r="32" spans="1:4" ht="15">
      <c r="A32" s="13" t="s">
        <v>53</v>
      </c>
      <c r="B32" s="49">
        <f>Plan1!B11</f>
        <v>1686.346</v>
      </c>
      <c r="C32" s="49">
        <f>Plan1!C11</f>
        <v>756.328</v>
      </c>
      <c r="D32" s="26">
        <f t="shared" si="1"/>
        <v>-55.14989213364281</v>
      </c>
    </row>
    <row r="33" spans="1:4" ht="15">
      <c r="A33" s="7" t="s">
        <v>1</v>
      </c>
      <c r="B33" s="51">
        <f>SUM(B34:B35)</f>
        <v>205.747</v>
      </c>
      <c r="C33" s="51">
        <f>SUM(C34:C35)</f>
        <v>575.45</v>
      </c>
      <c r="D33" s="33">
        <f t="shared" si="1"/>
        <v>179.68816070222164</v>
      </c>
    </row>
    <row r="34" spans="1:4" ht="15">
      <c r="A34" s="13" t="s">
        <v>51</v>
      </c>
      <c r="B34" s="49">
        <f>Plan1!B5</f>
        <v>0</v>
      </c>
      <c r="C34" s="49">
        <f>Plan1!C5</f>
        <v>0</v>
      </c>
      <c r="D34" s="38">
        <v>0</v>
      </c>
    </row>
    <row r="35" spans="1:4" ht="15">
      <c r="A35" s="16" t="s">
        <v>53</v>
      </c>
      <c r="B35" s="50">
        <f>Plan1!B6</f>
        <v>205.747</v>
      </c>
      <c r="C35" s="50">
        <f>Plan1!C6</f>
        <v>575.45</v>
      </c>
      <c r="D35" s="31">
        <f t="shared" si="1"/>
        <v>179.68816070222164</v>
      </c>
    </row>
    <row r="36" spans="1:4" ht="15.75">
      <c r="A36" s="42" t="s">
        <v>103</v>
      </c>
      <c r="B36" s="53"/>
      <c r="C36" s="53"/>
      <c r="D36" s="34"/>
    </row>
    <row r="37" spans="1:3" ht="15.75" thickBot="1">
      <c r="A37" s="3"/>
      <c r="B37" s="44"/>
      <c r="C37" s="44"/>
    </row>
    <row r="38" spans="1:4" ht="15.75">
      <c r="A38" s="4" t="s">
        <v>50</v>
      </c>
      <c r="B38" s="60" t="s">
        <v>101</v>
      </c>
      <c r="C38" s="60" t="s">
        <v>102</v>
      </c>
      <c r="D38" s="27" t="s">
        <v>99</v>
      </c>
    </row>
    <row r="39" spans="1:4" ht="16.5" thickBot="1">
      <c r="A39" s="5"/>
      <c r="B39" s="45" t="s">
        <v>48</v>
      </c>
      <c r="C39" s="45" t="s">
        <v>48</v>
      </c>
      <c r="D39" s="28" t="s">
        <v>49</v>
      </c>
    </row>
    <row r="40" spans="1:4" ht="15.75">
      <c r="A40" s="9" t="s">
        <v>55</v>
      </c>
      <c r="B40" s="51">
        <f>SUM(B41,B47,B44,B51)</f>
        <v>378116.976</v>
      </c>
      <c r="C40" s="51">
        <f>SUM(C41,C47,C44,C51)</f>
        <v>491230.16599999997</v>
      </c>
      <c r="D40" s="33">
        <f aca="true" t="shared" si="2" ref="D40:D71">((C40/B40)-1)*100</f>
        <v>29.914866874424572</v>
      </c>
    </row>
    <row r="41" spans="1:4" ht="15">
      <c r="A41" s="7" t="s">
        <v>4</v>
      </c>
      <c r="B41" s="51">
        <f>SUM(B42:B43)</f>
        <v>743.053</v>
      </c>
      <c r="C41" s="51">
        <f>SUM(C42:C43)</f>
        <v>726.812</v>
      </c>
      <c r="D41" s="33">
        <f t="shared" si="2"/>
        <v>-2.185712190112954</v>
      </c>
    </row>
    <row r="42" spans="1:4" ht="15">
      <c r="A42" s="13" t="s">
        <v>51</v>
      </c>
      <c r="B42" s="49">
        <f>Plan1!B12</f>
        <v>741.501</v>
      </c>
      <c r="C42" s="49">
        <f>Plan1!C12</f>
        <v>726.812</v>
      </c>
      <c r="D42" s="26">
        <f t="shared" si="2"/>
        <v>-1.9809818193097462</v>
      </c>
    </row>
    <row r="43" spans="1:4" ht="15">
      <c r="A43" s="13" t="s">
        <v>53</v>
      </c>
      <c r="B43" s="49">
        <f>Plan1!B13</f>
        <v>1.552</v>
      </c>
      <c r="C43" s="49">
        <f>Plan1!C13</f>
        <v>0</v>
      </c>
      <c r="D43" s="26">
        <f t="shared" si="2"/>
        <v>-100</v>
      </c>
    </row>
    <row r="44" spans="1:4" ht="15">
      <c r="A44" s="7" t="s">
        <v>88</v>
      </c>
      <c r="B44" s="51">
        <f>SUM(B45:B46)</f>
        <v>783.802</v>
      </c>
      <c r="C44" s="51">
        <f>SUM(C45:C46)</f>
        <v>86.174</v>
      </c>
      <c r="D44" s="33">
        <f t="shared" si="2"/>
        <v>-89.00564173094736</v>
      </c>
    </row>
    <row r="45" spans="1:4" ht="15">
      <c r="A45" s="13" t="s">
        <v>51</v>
      </c>
      <c r="B45" s="49">
        <f>Plan1!B14</f>
        <v>0</v>
      </c>
      <c r="C45" s="49">
        <f>Plan1!C14</f>
        <v>0</v>
      </c>
      <c r="D45" s="38">
        <v>0</v>
      </c>
    </row>
    <row r="46" spans="1:4" ht="15">
      <c r="A46" s="13" t="s">
        <v>53</v>
      </c>
      <c r="B46" s="49">
        <f>Plan1!B15</f>
        <v>783.802</v>
      </c>
      <c r="C46" s="49">
        <f>Plan1!C15</f>
        <v>86.174</v>
      </c>
      <c r="D46" s="26">
        <f t="shared" si="2"/>
        <v>-89.00564173094736</v>
      </c>
    </row>
    <row r="47" spans="1:4" ht="15">
      <c r="A47" s="7" t="s">
        <v>89</v>
      </c>
      <c r="B47" s="51">
        <f>SUM(B48:B50)</f>
        <v>376590.121</v>
      </c>
      <c r="C47" s="51">
        <f>SUM(C48:C50)</f>
        <v>490417.18</v>
      </c>
      <c r="D47" s="33">
        <f t="shared" si="2"/>
        <v>30.225715612970117</v>
      </c>
    </row>
    <row r="48" spans="1:4" ht="15">
      <c r="A48" s="13" t="s">
        <v>51</v>
      </c>
      <c r="B48" s="49">
        <f>Plan1!B16</f>
        <v>487.924</v>
      </c>
      <c r="C48" s="49">
        <f>Plan1!C16</f>
        <v>131.459</v>
      </c>
      <c r="D48" s="26">
        <f t="shared" si="2"/>
        <v>-73.05748436231872</v>
      </c>
    </row>
    <row r="49" spans="1:4" ht="15">
      <c r="A49" s="13" t="s">
        <v>52</v>
      </c>
      <c r="B49" s="49">
        <f>Plan1!B17</f>
        <v>374663.989</v>
      </c>
      <c r="C49" s="49">
        <f>Plan1!C17</f>
        <v>488955.386</v>
      </c>
      <c r="D49" s="26">
        <f t="shared" si="2"/>
        <v>30.505039276673052</v>
      </c>
    </row>
    <row r="50" spans="1:4" ht="15">
      <c r="A50" s="13" t="s">
        <v>53</v>
      </c>
      <c r="B50" s="49">
        <f>Plan1!B18</f>
        <v>1438.208</v>
      </c>
      <c r="C50" s="49">
        <f>Plan1!C18</f>
        <v>1330.335</v>
      </c>
      <c r="D50" s="26">
        <f t="shared" si="2"/>
        <v>-7.500514529191882</v>
      </c>
    </row>
    <row r="51" spans="1:4" ht="15">
      <c r="A51" s="11" t="s">
        <v>56</v>
      </c>
      <c r="B51" s="54">
        <f>Plan1!B19</f>
        <v>0</v>
      </c>
      <c r="C51" s="54">
        <f>Plan1!C19</f>
        <v>0</v>
      </c>
      <c r="D51" s="39">
        <v>0</v>
      </c>
    </row>
    <row r="52" spans="1:4" ht="15.75">
      <c r="A52" s="9" t="s">
        <v>5</v>
      </c>
      <c r="B52" s="51">
        <f>SUM(B53,B59)</f>
        <v>813.311</v>
      </c>
      <c r="C52" s="51">
        <f>SUM(C53,C59)</f>
        <v>2422.011</v>
      </c>
      <c r="D52" s="26">
        <f t="shared" si="2"/>
        <v>197.79641490155672</v>
      </c>
    </row>
    <row r="53" spans="1:4" ht="15.75">
      <c r="A53" s="10" t="s">
        <v>13</v>
      </c>
      <c r="B53" s="52">
        <f>SUM(B54,B58)</f>
        <v>806.825</v>
      </c>
      <c r="C53" s="52">
        <f>SUM(C54,C58)</f>
        <v>2422.011</v>
      </c>
      <c r="D53" s="26">
        <f t="shared" si="2"/>
        <v>200.19037585597866</v>
      </c>
    </row>
    <row r="54" spans="1:4" ht="15">
      <c r="A54" s="7" t="s">
        <v>6</v>
      </c>
      <c r="B54" s="51">
        <f>SUM(B55:B57)</f>
        <v>792.908</v>
      </c>
      <c r="C54" s="51">
        <f>SUM(C55:C57)</f>
        <v>2422.011</v>
      </c>
      <c r="D54" s="26">
        <f t="shared" si="2"/>
        <v>205.45927144132733</v>
      </c>
    </row>
    <row r="55" spans="1:4" ht="15">
      <c r="A55" s="13" t="s">
        <v>51</v>
      </c>
      <c r="B55" s="49">
        <f>Plan1!B20</f>
        <v>416.562</v>
      </c>
      <c r="C55" s="49">
        <f>Plan1!C20</f>
        <v>2416.522</v>
      </c>
      <c r="D55" s="26">
        <f t="shared" si="2"/>
        <v>480.1110038841757</v>
      </c>
    </row>
    <row r="56" spans="1:4" ht="15">
      <c r="A56" s="13" t="s">
        <v>52</v>
      </c>
      <c r="B56" s="49">
        <f>Plan1!B21</f>
        <v>0</v>
      </c>
      <c r="C56" s="49">
        <f>Plan1!C21</f>
        <v>0</v>
      </c>
      <c r="D56" s="38">
        <v>0</v>
      </c>
    </row>
    <row r="57" spans="1:4" ht="15">
      <c r="A57" s="13" t="s">
        <v>53</v>
      </c>
      <c r="B57" s="49">
        <f>Plan1!B22</f>
        <v>376.346</v>
      </c>
      <c r="C57" s="49">
        <f>Plan1!C22</f>
        <v>5.489</v>
      </c>
      <c r="D57" s="26">
        <f t="shared" si="2"/>
        <v>-98.54150170321991</v>
      </c>
    </row>
    <row r="58" spans="1:4" ht="15">
      <c r="A58" s="17" t="s">
        <v>57</v>
      </c>
      <c r="B58" s="55">
        <f>Plan1!B23</f>
        <v>13.917</v>
      </c>
      <c r="C58" s="55">
        <f>Plan1!C23</f>
        <v>0</v>
      </c>
      <c r="D58" s="26">
        <f t="shared" si="2"/>
        <v>-100</v>
      </c>
    </row>
    <row r="59" spans="1:4" ht="15.75">
      <c r="A59" s="10" t="s">
        <v>58</v>
      </c>
      <c r="B59" s="52">
        <f>SUM(B60:B61)</f>
        <v>6.486</v>
      </c>
      <c r="C59" s="52">
        <f>SUM(C60:C61)</f>
        <v>0</v>
      </c>
      <c r="D59" s="26">
        <f t="shared" si="2"/>
        <v>-100</v>
      </c>
    </row>
    <row r="60" spans="1:4" ht="15">
      <c r="A60" s="13" t="s">
        <v>51</v>
      </c>
      <c r="B60" s="49">
        <f>Plan1!B24</f>
        <v>6.486</v>
      </c>
      <c r="C60" s="49">
        <f>Plan1!C24</f>
        <v>0</v>
      </c>
      <c r="D60" s="26">
        <f t="shared" si="2"/>
        <v>-100</v>
      </c>
    </row>
    <row r="61" spans="1:4" ht="15">
      <c r="A61" s="16" t="s">
        <v>53</v>
      </c>
      <c r="B61" s="50">
        <f>Plan1!B25</f>
        <v>0</v>
      </c>
      <c r="C61" s="50">
        <f>Plan1!C25</f>
        <v>0</v>
      </c>
      <c r="D61" s="40">
        <v>0</v>
      </c>
    </row>
    <row r="62" spans="1:4" ht="15.75">
      <c r="A62" s="9" t="s">
        <v>7</v>
      </c>
      <c r="B62" s="52">
        <f>SUM(B63,B66,B70)</f>
        <v>2026.8380000000002</v>
      </c>
      <c r="C62" s="52">
        <f>SUM(C63,C66,C70)</f>
        <v>3158.097</v>
      </c>
      <c r="D62" s="33">
        <f t="shared" si="2"/>
        <v>55.81398217321758</v>
      </c>
    </row>
    <row r="63" spans="1:4" ht="15">
      <c r="A63" s="10" t="s">
        <v>14</v>
      </c>
      <c r="B63" s="51">
        <f>SUM(B64:B65)</f>
        <v>1714.844</v>
      </c>
      <c r="C63" s="51">
        <f>SUM(C64:C65)</f>
        <v>2393.92</v>
      </c>
      <c r="D63" s="33">
        <f t="shared" si="2"/>
        <v>39.59987030890273</v>
      </c>
    </row>
    <row r="64" spans="1:4" ht="15">
      <c r="A64" s="13" t="s">
        <v>51</v>
      </c>
      <c r="B64" s="49">
        <f>Plan1!B26</f>
        <v>646.884</v>
      </c>
      <c r="C64" s="49">
        <f>Plan1!C26</f>
        <v>1038.002</v>
      </c>
      <c r="D64" s="26">
        <f t="shared" si="2"/>
        <v>60.46184478206293</v>
      </c>
    </row>
    <row r="65" spans="1:4" ht="15">
      <c r="A65" s="13" t="s">
        <v>53</v>
      </c>
      <c r="B65" s="49">
        <f>Plan1!B27</f>
        <v>1067.96</v>
      </c>
      <c r="C65" s="49">
        <f>Plan1!C27</f>
        <v>1355.918</v>
      </c>
      <c r="D65" s="26">
        <f t="shared" si="2"/>
        <v>26.963369414584793</v>
      </c>
    </row>
    <row r="66" spans="1:4" ht="15">
      <c r="A66" s="10" t="s">
        <v>15</v>
      </c>
      <c r="B66" s="51">
        <f>SUM(B67:B69)</f>
        <v>310.987</v>
      </c>
      <c r="C66" s="51">
        <f>SUM(C67:C69)</f>
        <v>726.3299999999999</v>
      </c>
      <c r="D66" s="33">
        <f t="shared" si="2"/>
        <v>133.55638660136916</v>
      </c>
    </row>
    <row r="67" spans="1:4" ht="15">
      <c r="A67" s="13" t="s">
        <v>51</v>
      </c>
      <c r="B67" s="49">
        <f>Plan1!B28</f>
        <v>0</v>
      </c>
      <c r="C67" s="49">
        <f>Plan1!C28</f>
        <v>0</v>
      </c>
      <c r="D67" s="38">
        <v>0</v>
      </c>
    </row>
    <row r="68" spans="1:4" ht="15">
      <c r="A68" s="13" t="s">
        <v>52</v>
      </c>
      <c r="B68" s="49">
        <f>Plan1!B29</f>
        <v>8.012</v>
      </c>
      <c r="C68" s="49">
        <f>Plan1!C29</f>
        <v>39.472</v>
      </c>
      <c r="D68" s="26">
        <f t="shared" si="2"/>
        <v>392.6610084872691</v>
      </c>
    </row>
    <row r="69" spans="1:4" ht="15">
      <c r="A69" s="13" t="s">
        <v>53</v>
      </c>
      <c r="B69" s="49">
        <f>Plan1!B30</f>
        <v>302.975</v>
      </c>
      <c r="C69" s="49">
        <f>Plan1!C30</f>
        <v>686.858</v>
      </c>
      <c r="D69" s="26">
        <f t="shared" si="2"/>
        <v>126.70451357372716</v>
      </c>
    </row>
    <row r="70" spans="1:4" ht="15">
      <c r="A70" s="20" t="s">
        <v>16</v>
      </c>
      <c r="B70" s="51">
        <f>SUM(B71:B72)</f>
        <v>1.007</v>
      </c>
      <c r="C70" s="51">
        <f>SUM(C71:C72)</f>
        <v>37.847</v>
      </c>
      <c r="D70" s="33">
        <f t="shared" si="2"/>
        <v>3658.391261171798</v>
      </c>
    </row>
    <row r="71" spans="1:4" ht="15">
      <c r="A71" s="22" t="s">
        <v>51</v>
      </c>
      <c r="B71" s="49">
        <f>Plan1!B31</f>
        <v>1.007</v>
      </c>
      <c r="C71" s="49">
        <f>Plan1!C31</f>
        <v>37.847</v>
      </c>
      <c r="D71" s="26">
        <f t="shared" si="2"/>
        <v>3658.391261171798</v>
      </c>
    </row>
    <row r="72" spans="1:4" ht="15">
      <c r="A72" s="16" t="s">
        <v>53</v>
      </c>
      <c r="B72" s="50">
        <f>Plan1!B32</f>
        <v>0</v>
      </c>
      <c r="C72" s="50">
        <f>Plan1!C32</f>
        <v>0</v>
      </c>
      <c r="D72" s="38">
        <v>0</v>
      </c>
    </row>
    <row r="73" spans="1:4" ht="15.75">
      <c r="A73" s="42" t="s">
        <v>103</v>
      </c>
      <c r="B73" s="53"/>
      <c r="C73" s="53"/>
      <c r="D73" s="34"/>
    </row>
    <row r="74" spans="1:3" ht="15.75" thickBot="1">
      <c r="A74" s="3"/>
      <c r="B74" s="44"/>
      <c r="C74" s="44"/>
    </row>
    <row r="75" spans="1:4" ht="15.75">
      <c r="A75" s="4" t="s">
        <v>50</v>
      </c>
      <c r="B75" s="60" t="s">
        <v>101</v>
      </c>
      <c r="C75" s="60" t="s">
        <v>102</v>
      </c>
      <c r="D75" s="27" t="s">
        <v>99</v>
      </c>
    </row>
    <row r="76" spans="1:4" ht="16.5" thickBot="1">
      <c r="A76" s="5"/>
      <c r="B76" s="45" t="s">
        <v>48</v>
      </c>
      <c r="C76" s="45" t="s">
        <v>48</v>
      </c>
      <c r="D76" s="28" t="s">
        <v>49</v>
      </c>
    </row>
    <row r="77" spans="1:4" ht="15.75">
      <c r="A77" s="9" t="s">
        <v>8</v>
      </c>
      <c r="B77" s="51">
        <f>SUM(B78,B84)</f>
        <v>55290.310000000005</v>
      </c>
      <c r="C77" s="51">
        <f>SUM(C78,C84)</f>
        <v>13807.394</v>
      </c>
      <c r="D77" s="33">
        <f aca="true" t="shared" si="3" ref="D77:D82">((C77/B77)-1)*100</f>
        <v>-75.0274614123162</v>
      </c>
    </row>
    <row r="78" spans="1:4" ht="15.75">
      <c r="A78" s="10" t="s">
        <v>17</v>
      </c>
      <c r="B78" s="52">
        <f>SUM(B79,B80,B83)</f>
        <v>55290.310000000005</v>
      </c>
      <c r="C78" s="52">
        <f>SUM(C79,C80,C83)</f>
        <v>13807.394</v>
      </c>
      <c r="D78" s="33">
        <f t="shared" si="3"/>
        <v>-75.0274614123162</v>
      </c>
    </row>
    <row r="79" spans="1:4" ht="15">
      <c r="A79" s="8" t="s">
        <v>59</v>
      </c>
      <c r="B79" s="55">
        <f>Plan1!B33</f>
        <v>88.886</v>
      </c>
      <c r="C79" s="55">
        <f>Plan1!C33</f>
        <v>65.1</v>
      </c>
      <c r="D79" s="33">
        <f t="shared" si="3"/>
        <v>-26.760119703890382</v>
      </c>
    </row>
    <row r="80" spans="1:4" ht="15">
      <c r="A80" s="7" t="s">
        <v>9</v>
      </c>
      <c r="B80" s="51">
        <f>SUM(B81:B82)</f>
        <v>55201.424000000006</v>
      </c>
      <c r="C80" s="51">
        <f>SUM(C81:C82)</f>
        <v>13742.294</v>
      </c>
      <c r="D80" s="33">
        <f t="shared" si="3"/>
        <v>-75.1051820692162</v>
      </c>
    </row>
    <row r="81" spans="1:4" ht="15">
      <c r="A81" s="13" t="s">
        <v>52</v>
      </c>
      <c r="B81" s="49">
        <f>Plan1!B34</f>
        <v>54792.103</v>
      </c>
      <c r="C81" s="49">
        <f>Plan1!C34</f>
        <v>13529.826</v>
      </c>
      <c r="D81" s="26">
        <f t="shared" si="3"/>
        <v>-75.30697808769997</v>
      </c>
    </row>
    <row r="82" spans="1:4" ht="15">
      <c r="A82" s="13" t="s">
        <v>53</v>
      </c>
      <c r="B82" s="49">
        <f>Plan1!B35</f>
        <v>409.321</v>
      </c>
      <c r="C82" s="49">
        <f>Plan1!C35</f>
        <v>212.468</v>
      </c>
      <c r="D82" s="26">
        <f t="shared" si="3"/>
        <v>-48.09257282181956</v>
      </c>
    </row>
    <row r="83" spans="1:4" ht="15">
      <c r="A83" s="8" t="s">
        <v>60</v>
      </c>
      <c r="B83" s="55">
        <f>Plan1!B36</f>
        <v>0</v>
      </c>
      <c r="C83" s="55">
        <f>Plan1!C36</f>
        <v>0</v>
      </c>
      <c r="D83" s="38">
        <v>0</v>
      </c>
    </row>
    <row r="84" spans="1:4" ht="15">
      <c r="A84" s="23" t="s">
        <v>18</v>
      </c>
      <c r="B84" s="46">
        <f>SUM(B85:B86)</f>
        <v>0</v>
      </c>
      <c r="C84" s="46">
        <f>SUM(C85:C86)</f>
        <v>0</v>
      </c>
      <c r="D84" s="38">
        <v>0</v>
      </c>
    </row>
    <row r="85" spans="1:4" ht="15">
      <c r="A85" s="22" t="s">
        <v>51</v>
      </c>
      <c r="B85" s="49">
        <f>Plan1!B37</f>
        <v>0</v>
      </c>
      <c r="C85" s="49">
        <f>Plan1!C37</f>
        <v>0</v>
      </c>
      <c r="D85" s="38">
        <v>0</v>
      </c>
    </row>
    <row r="86" spans="1:4" ht="15">
      <c r="A86" s="16" t="s">
        <v>52</v>
      </c>
      <c r="B86" s="50">
        <f>Plan1!B38</f>
        <v>0</v>
      </c>
      <c r="C86" s="50">
        <f>Plan1!C38</f>
        <v>0</v>
      </c>
      <c r="D86" s="40">
        <v>0</v>
      </c>
    </row>
    <row r="87" spans="1:4" ht="15.75">
      <c r="A87" s="21" t="s">
        <v>10</v>
      </c>
      <c r="B87" s="51">
        <f>SUM(B88,B98)</f>
        <v>51013.465999999986</v>
      </c>
      <c r="C87" s="51">
        <f>SUM(C88,C98)</f>
        <v>66027.496</v>
      </c>
      <c r="D87" s="33">
        <f>((C87/B87)-1)*100</f>
        <v>29.43150343871952</v>
      </c>
    </row>
    <row r="88" spans="1:4" ht="15.75">
      <c r="A88" s="10" t="s">
        <v>11</v>
      </c>
      <c r="B88" s="52">
        <f>SUM(B89,B90,B91,B94)</f>
        <v>49831.35699999999</v>
      </c>
      <c r="C88" s="52">
        <f>SUM(C89,C90,C91,C94)</f>
        <v>64199.607</v>
      </c>
      <c r="D88" s="33">
        <f>((C88/B88)-1)*100</f>
        <v>28.833752209477304</v>
      </c>
    </row>
    <row r="89" spans="1:4" ht="15">
      <c r="A89" s="8" t="s">
        <v>61</v>
      </c>
      <c r="B89" s="55">
        <f>Plan1!B39</f>
        <v>45460.162</v>
      </c>
      <c r="C89" s="55">
        <f>Plan1!C39</f>
        <v>54555.661</v>
      </c>
      <c r="D89" s="33">
        <f>((C89/B89)-1)*100</f>
        <v>20.00762557775313</v>
      </c>
    </row>
    <row r="90" spans="1:4" ht="15">
      <c r="A90" s="8" t="s">
        <v>62</v>
      </c>
      <c r="B90" s="55">
        <f>Plan1!B40</f>
        <v>4264.855</v>
      </c>
      <c r="C90" s="55">
        <f>Plan1!C40</f>
        <v>4795.624</v>
      </c>
      <c r="D90" s="33">
        <f>((C90/B90)-1)*100</f>
        <v>12.445182778781462</v>
      </c>
    </row>
    <row r="91" spans="1:4" ht="15">
      <c r="A91" s="7" t="s">
        <v>19</v>
      </c>
      <c r="B91" s="51">
        <f>SUM(B92:B93)</f>
        <v>0</v>
      </c>
      <c r="C91" s="51">
        <f>SUM(C92:C93)</f>
        <v>32.006</v>
      </c>
      <c r="D91" s="57">
        <v>0</v>
      </c>
    </row>
    <row r="92" spans="1:4" ht="15">
      <c r="A92" s="13" t="s">
        <v>51</v>
      </c>
      <c r="B92" s="49">
        <f>Plan1!B41</f>
        <v>0</v>
      </c>
      <c r="C92" s="49">
        <f>Plan1!C41</f>
        <v>0</v>
      </c>
      <c r="D92" s="38">
        <v>0</v>
      </c>
    </row>
    <row r="93" spans="1:4" ht="15">
      <c r="A93" s="13" t="s">
        <v>53</v>
      </c>
      <c r="B93" s="49">
        <f>Plan1!B42</f>
        <v>0</v>
      </c>
      <c r="C93" s="49">
        <f>Plan1!C42</f>
        <v>32.006</v>
      </c>
      <c r="D93" s="38">
        <v>0</v>
      </c>
    </row>
    <row r="94" spans="1:4" ht="15">
      <c r="A94" s="7" t="s">
        <v>20</v>
      </c>
      <c r="B94" s="51">
        <f>SUM(B95:B97)</f>
        <v>106.34</v>
      </c>
      <c r="C94" s="51">
        <f>SUM(C95:C97)</f>
        <v>4816.316</v>
      </c>
      <c r="D94" s="33">
        <f aca="true" t="shared" si="4" ref="D94:D114">((C94/B94)-1)*100</f>
        <v>4429.166823396652</v>
      </c>
    </row>
    <row r="95" spans="1:4" ht="15">
      <c r="A95" s="13" t="s">
        <v>51</v>
      </c>
      <c r="B95" s="49">
        <f>Plan1!B43</f>
        <v>7.112</v>
      </c>
      <c r="C95" s="49">
        <f>Plan1!C43</f>
        <v>5.405</v>
      </c>
      <c r="D95" s="26">
        <f t="shared" si="4"/>
        <v>-24.001687289088856</v>
      </c>
    </row>
    <row r="96" spans="1:4" ht="15">
      <c r="A96" s="13" t="s">
        <v>52</v>
      </c>
      <c r="B96" s="49">
        <f>Plan1!B44</f>
        <v>63.21</v>
      </c>
      <c r="C96" s="49">
        <f>Plan1!C44</f>
        <v>0</v>
      </c>
      <c r="D96" s="26">
        <f t="shared" si="4"/>
        <v>-100</v>
      </c>
    </row>
    <row r="97" spans="1:4" ht="15">
      <c r="A97" s="13" t="s">
        <v>53</v>
      </c>
      <c r="B97" s="49">
        <f>Plan1!B45</f>
        <v>36.018</v>
      </c>
      <c r="C97" s="49">
        <f>Plan1!C45</f>
        <v>4810.911</v>
      </c>
      <c r="D97" s="26">
        <f t="shared" si="4"/>
        <v>13256.96318507413</v>
      </c>
    </row>
    <row r="98" spans="1:4" ht="15">
      <c r="A98" s="10" t="s">
        <v>21</v>
      </c>
      <c r="B98" s="51">
        <f>SUM(B99:B104)</f>
        <v>1182.109</v>
      </c>
      <c r="C98" s="51">
        <f>SUM(C99:C104)</f>
        <v>1827.889</v>
      </c>
      <c r="D98" s="33">
        <f t="shared" si="4"/>
        <v>54.629480022569844</v>
      </c>
    </row>
    <row r="99" spans="1:4" ht="15">
      <c r="A99" s="17" t="s">
        <v>63</v>
      </c>
      <c r="B99" s="49">
        <f>Plan1!B46</f>
        <v>12.755</v>
      </c>
      <c r="C99" s="49">
        <f>Plan1!C46</f>
        <v>5.067</v>
      </c>
      <c r="D99" s="26">
        <f t="shared" si="4"/>
        <v>-60.27440219521756</v>
      </c>
    </row>
    <row r="100" spans="1:4" ht="15">
      <c r="A100" s="17" t="s">
        <v>64</v>
      </c>
      <c r="B100" s="49">
        <f>Plan1!B47</f>
        <v>21.698</v>
      </c>
      <c r="C100" s="49">
        <f>Plan1!C47</f>
        <v>0</v>
      </c>
      <c r="D100" s="26">
        <f t="shared" si="4"/>
        <v>-100</v>
      </c>
    </row>
    <row r="101" spans="1:4" ht="15">
      <c r="A101" s="17" t="s">
        <v>65</v>
      </c>
      <c r="B101" s="49">
        <f>Plan1!B48</f>
        <v>30.604</v>
      </c>
      <c r="C101" s="49">
        <f>Plan1!C48</f>
        <v>0</v>
      </c>
      <c r="D101" s="26">
        <f t="shared" si="4"/>
        <v>-100</v>
      </c>
    </row>
    <row r="102" spans="1:4" ht="15">
      <c r="A102" s="17" t="s">
        <v>66</v>
      </c>
      <c r="B102" s="49">
        <f>Plan1!B49</f>
        <v>143.612</v>
      </c>
      <c r="C102" s="49">
        <f>Plan1!C49</f>
        <v>0</v>
      </c>
      <c r="D102" s="26">
        <f t="shared" si="4"/>
        <v>-100</v>
      </c>
    </row>
    <row r="103" spans="1:4" ht="15">
      <c r="A103" s="17" t="s">
        <v>67</v>
      </c>
      <c r="B103" s="49">
        <f>Plan1!B50</f>
        <v>106.272</v>
      </c>
      <c r="C103" s="49">
        <f>Plan1!C50</f>
        <v>0</v>
      </c>
      <c r="D103" s="38">
        <v>0</v>
      </c>
    </row>
    <row r="104" spans="1:4" ht="15">
      <c r="A104" s="11" t="s">
        <v>68</v>
      </c>
      <c r="B104" s="50">
        <f>Plan1!B51</f>
        <v>867.168</v>
      </c>
      <c r="C104" s="50">
        <f>Plan1!C51</f>
        <v>1822.822</v>
      </c>
      <c r="D104" s="31">
        <f t="shared" si="4"/>
        <v>110.20402044355878</v>
      </c>
    </row>
    <row r="105" spans="1:4" ht="15.75">
      <c r="A105" s="9" t="s">
        <v>22</v>
      </c>
      <c r="B105" s="51">
        <f>SUM(B106:B109)</f>
        <v>14.6</v>
      </c>
      <c r="C105" s="51">
        <f>SUM(C106:C109)</f>
        <v>0</v>
      </c>
      <c r="D105" s="32">
        <f t="shared" si="4"/>
        <v>-100</v>
      </c>
    </row>
    <row r="106" spans="1:4" ht="15">
      <c r="A106" s="13" t="s">
        <v>51</v>
      </c>
      <c r="B106" s="49">
        <f>Plan1!B52</f>
        <v>0</v>
      </c>
      <c r="C106" s="49">
        <f>Plan1!C52</f>
        <v>0</v>
      </c>
      <c r="D106" s="38">
        <v>0</v>
      </c>
    </row>
    <row r="107" spans="1:4" ht="15">
      <c r="A107" s="13" t="s">
        <v>52</v>
      </c>
      <c r="B107" s="49">
        <f>Plan1!B53</f>
        <v>0</v>
      </c>
      <c r="C107" s="49">
        <f>Plan1!C53</f>
        <v>0</v>
      </c>
      <c r="D107" s="38">
        <v>0</v>
      </c>
    </row>
    <row r="108" spans="1:4" ht="15">
      <c r="A108" s="13" t="s">
        <v>53</v>
      </c>
      <c r="B108" s="49">
        <f>Plan1!B54</f>
        <v>0</v>
      </c>
      <c r="C108" s="49">
        <f>Plan1!C54</f>
        <v>0</v>
      </c>
      <c r="D108" s="38">
        <v>0</v>
      </c>
    </row>
    <row r="109" spans="1:4" ht="15">
      <c r="A109" s="11" t="s">
        <v>91</v>
      </c>
      <c r="B109" s="54">
        <f>Plan1!B55</f>
        <v>14.6</v>
      </c>
      <c r="C109" s="54">
        <f>Plan1!C55</f>
        <v>0</v>
      </c>
      <c r="D109" s="35">
        <f t="shared" si="4"/>
        <v>-100</v>
      </c>
    </row>
    <row r="110" spans="1:4" ht="15.75">
      <c r="A110" s="9" t="s">
        <v>23</v>
      </c>
      <c r="B110" s="51">
        <f>SUM(B111,B114)</f>
        <v>45.484</v>
      </c>
      <c r="C110" s="51">
        <f>SUM(C111,C114)</f>
        <v>15.778</v>
      </c>
      <c r="D110" s="34">
        <f t="shared" si="4"/>
        <v>-65.31087855069914</v>
      </c>
    </row>
    <row r="111" spans="1:4" ht="15.75">
      <c r="A111" s="19" t="s">
        <v>83</v>
      </c>
      <c r="B111" s="52">
        <f>SUM(B112:B113)</f>
        <v>0</v>
      </c>
      <c r="C111" s="52">
        <f>SUM(C112:C113)</f>
        <v>0</v>
      </c>
      <c r="D111" s="38">
        <v>0</v>
      </c>
    </row>
    <row r="112" spans="1:4" ht="15">
      <c r="A112" s="22" t="s">
        <v>51</v>
      </c>
      <c r="B112" s="49">
        <f>Plan1!B56</f>
        <v>0</v>
      </c>
      <c r="C112" s="49">
        <f>Plan1!C56</f>
        <v>0</v>
      </c>
      <c r="D112" s="38">
        <v>0</v>
      </c>
    </row>
    <row r="113" spans="1:4" ht="15">
      <c r="A113" s="13" t="s">
        <v>53</v>
      </c>
      <c r="B113" s="49">
        <f>Plan1!B57</f>
        <v>0</v>
      </c>
      <c r="C113" s="49">
        <f>Plan1!C57</f>
        <v>0</v>
      </c>
      <c r="D113" s="38">
        <v>0</v>
      </c>
    </row>
    <row r="114" spans="1:4" ht="15">
      <c r="A114" s="11" t="s">
        <v>84</v>
      </c>
      <c r="B114" s="50">
        <f>Plan1!B58</f>
        <v>45.484</v>
      </c>
      <c r="C114" s="50">
        <f>Plan1!C58</f>
        <v>15.778</v>
      </c>
      <c r="D114" s="31">
        <f t="shared" si="4"/>
        <v>-65.31087855069914</v>
      </c>
    </row>
    <row r="115" spans="1:4" ht="15.75">
      <c r="A115" s="42" t="s">
        <v>103</v>
      </c>
      <c r="B115" s="53"/>
      <c r="C115" s="53"/>
      <c r="D115" s="34"/>
    </row>
    <row r="116" spans="1:3" ht="15.75" thickBot="1">
      <c r="A116" s="3"/>
      <c r="B116" s="44"/>
      <c r="C116" s="44"/>
    </row>
    <row r="117" spans="1:4" ht="15.75">
      <c r="A117" s="4" t="s">
        <v>50</v>
      </c>
      <c r="B117" s="60" t="s">
        <v>101</v>
      </c>
      <c r="C117" s="60" t="s">
        <v>102</v>
      </c>
      <c r="D117" s="27" t="s">
        <v>99</v>
      </c>
    </row>
    <row r="118" spans="1:4" ht="16.5" thickBot="1">
      <c r="A118" s="5"/>
      <c r="B118" s="45" t="s">
        <v>48</v>
      </c>
      <c r="C118" s="45" t="s">
        <v>48</v>
      </c>
      <c r="D118" s="28" t="s">
        <v>49</v>
      </c>
    </row>
    <row r="119" spans="1:4" ht="15.75">
      <c r="A119" s="9" t="s">
        <v>24</v>
      </c>
      <c r="B119" s="51">
        <f>SUM(B120,B136,B143)</f>
        <v>2551167.717</v>
      </c>
      <c r="C119" s="51">
        <f>SUM(C120,C136,C143)</f>
        <v>3155216.2160000005</v>
      </c>
      <c r="D119" s="32">
        <f aca="true" t="shared" si="5" ref="D119:D142">((C119/B119)-1)*100</f>
        <v>23.67733391163793</v>
      </c>
    </row>
    <row r="120" spans="1:4" ht="15.75">
      <c r="A120" s="10" t="s">
        <v>25</v>
      </c>
      <c r="B120" s="52">
        <f>SUM(B121,B124,B128,B132)</f>
        <v>2436100.39</v>
      </c>
      <c r="C120" s="52">
        <f>SUM(C121,C124,C128,C132)</f>
        <v>2832998.1000000006</v>
      </c>
      <c r="D120" s="32">
        <f t="shared" si="5"/>
        <v>16.29233801813892</v>
      </c>
    </row>
    <row r="121" spans="1:4" ht="15">
      <c r="A121" s="7" t="s">
        <v>26</v>
      </c>
      <c r="B121" s="51">
        <f>SUM(B122:B123)</f>
        <v>2434580.146</v>
      </c>
      <c r="C121" s="51">
        <f>SUM(C122:C123)</f>
        <v>2831860.767</v>
      </c>
      <c r="D121" s="32">
        <f t="shared" si="5"/>
        <v>16.3182395803535</v>
      </c>
    </row>
    <row r="122" spans="1:4" ht="15">
      <c r="A122" s="13" t="s">
        <v>51</v>
      </c>
      <c r="B122" s="49">
        <f>Plan1!B59</f>
        <v>2434580.146</v>
      </c>
      <c r="C122" s="49">
        <f>Plan1!C59</f>
        <v>2831860.767</v>
      </c>
      <c r="D122" s="34">
        <f t="shared" si="5"/>
        <v>16.3182395803535</v>
      </c>
    </row>
    <row r="123" spans="1:4" ht="15">
      <c r="A123" s="13" t="s">
        <v>53</v>
      </c>
      <c r="B123" s="49">
        <f>Plan1!B60</f>
        <v>0</v>
      </c>
      <c r="C123" s="49">
        <f>Plan1!C60</f>
        <v>0</v>
      </c>
      <c r="D123" s="38">
        <v>0</v>
      </c>
    </row>
    <row r="124" spans="1:4" ht="15">
      <c r="A124" s="7" t="s">
        <v>27</v>
      </c>
      <c r="B124" s="51">
        <f>SUM(B125:B127)</f>
        <v>1221.271</v>
      </c>
      <c r="C124" s="51">
        <f>SUM(C125:C127)</f>
        <v>1025.64</v>
      </c>
      <c r="D124" s="32">
        <f t="shared" si="5"/>
        <v>-16.018639597599538</v>
      </c>
    </row>
    <row r="125" spans="1:4" ht="15">
      <c r="A125" s="13" t="s">
        <v>51</v>
      </c>
      <c r="B125" s="49">
        <f>Plan1!B61</f>
        <v>0</v>
      </c>
      <c r="C125" s="49">
        <f>Plan1!C61</f>
        <v>0</v>
      </c>
      <c r="D125" s="38">
        <v>0</v>
      </c>
    </row>
    <row r="126" spans="1:4" ht="15">
      <c r="A126" s="13" t="s">
        <v>52</v>
      </c>
      <c r="B126" s="49">
        <f>Plan1!B62</f>
        <v>0</v>
      </c>
      <c r="C126" s="49">
        <f>Plan1!C62</f>
        <v>0</v>
      </c>
      <c r="D126" s="38">
        <v>0</v>
      </c>
    </row>
    <row r="127" spans="1:4" ht="15">
      <c r="A127" s="13" t="s">
        <v>53</v>
      </c>
      <c r="B127" s="49">
        <f>Plan1!B63</f>
        <v>1221.271</v>
      </c>
      <c r="C127" s="49">
        <f>Plan1!C63</f>
        <v>1025.64</v>
      </c>
      <c r="D127" s="34">
        <f t="shared" si="5"/>
        <v>-16.018639597599538</v>
      </c>
    </row>
    <row r="128" spans="1:4" ht="15">
      <c r="A128" s="7" t="s">
        <v>28</v>
      </c>
      <c r="B128" s="51">
        <f>SUM(B129:B131)</f>
        <v>274.266</v>
      </c>
      <c r="C128" s="51">
        <f>SUM(C129:C131)</f>
        <v>108.578</v>
      </c>
      <c r="D128" s="32">
        <f t="shared" si="5"/>
        <v>-60.41142540453428</v>
      </c>
    </row>
    <row r="129" spans="1:4" ht="15">
      <c r="A129" s="13" t="s">
        <v>51</v>
      </c>
      <c r="B129" s="49">
        <f>Plan1!B64</f>
        <v>0</v>
      </c>
      <c r="C129" s="49">
        <f>Plan1!C64</f>
        <v>0</v>
      </c>
      <c r="D129" s="38">
        <v>0</v>
      </c>
    </row>
    <row r="130" spans="1:4" ht="15">
      <c r="A130" s="13" t="s">
        <v>52</v>
      </c>
      <c r="B130" s="49">
        <f>Plan1!B65</f>
        <v>0</v>
      </c>
      <c r="C130" s="49">
        <f>Plan1!C65</f>
        <v>0</v>
      </c>
      <c r="D130" s="38">
        <v>0</v>
      </c>
    </row>
    <row r="131" spans="1:4" ht="15">
      <c r="A131" s="13" t="s">
        <v>53</v>
      </c>
      <c r="B131" s="49">
        <f>Plan1!B66</f>
        <v>274.266</v>
      </c>
      <c r="C131" s="49">
        <f>Plan1!C66</f>
        <v>108.578</v>
      </c>
      <c r="D131" s="34">
        <f t="shared" si="5"/>
        <v>-60.41142540453428</v>
      </c>
    </row>
    <row r="132" spans="1:4" ht="15">
      <c r="A132" s="7" t="s">
        <v>29</v>
      </c>
      <c r="B132" s="51">
        <f>SUM(B133:B135)</f>
        <v>24.707</v>
      </c>
      <c r="C132" s="51">
        <f>SUM(C133:C135)</f>
        <v>3.115</v>
      </c>
      <c r="D132" s="32">
        <f t="shared" si="5"/>
        <v>-87.3922370178492</v>
      </c>
    </row>
    <row r="133" spans="1:4" ht="15">
      <c r="A133" s="13" t="s">
        <v>51</v>
      </c>
      <c r="B133" s="49">
        <f>Plan1!B67</f>
        <v>20.702</v>
      </c>
      <c r="C133" s="49">
        <f>Plan1!C67</f>
        <v>0</v>
      </c>
      <c r="D133" s="34">
        <f t="shared" si="5"/>
        <v>-100</v>
      </c>
    </row>
    <row r="134" spans="1:4" ht="15">
      <c r="A134" s="13" t="s">
        <v>52</v>
      </c>
      <c r="B134" s="49">
        <f>Plan1!B68</f>
        <v>0</v>
      </c>
      <c r="C134" s="49">
        <f>Plan1!C68</f>
        <v>0</v>
      </c>
      <c r="D134" s="41">
        <v>0</v>
      </c>
    </row>
    <row r="135" spans="1:4" ht="15">
      <c r="A135" s="13" t="s">
        <v>53</v>
      </c>
      <c r="B135" s="49">
        <f>Plan1!B69</f>
        <v>4.005</v>
      </c>
      <c r="C135" s="49">
        <f>Plan1!C69</f>
        <v>3.115</v>
      </c>
      <c r="D135" s="34">
        <f t="shared" si="5"/>
        <v>-22.22222222222221</v>
      </c>
    </row>
    <row r="136" spans="1:4" ht="15.75">
      <c r="A136" s="10" t="s">
        <v>30</v>
      </c>
      <c r="B136" s="52">
        <f>SUM(B137,B140)</f>
        <v>115067.327</v>
      </c>
      <c r="C136" s="52">
        <f>SUM(C137,C140)</f>
        <v>322199.216</v>
      </c>
      <c r="D136" s="32">
        <f t="shared" si="5"/>
        <v>180.00929925138522</v>
      </c>
    </row>
    <row r="137" spans="1:4" ht="15">
      <c r="A137" s="7" t="s">
        <v>26</v>
      </c>
      <c r="B137" s="51">
        <f>SUM(B138:B139)</f>
        <v>113564.35800000001</v>
      </c>
      <c r="C137" s="51">
        <f>SUM(C138:C139)</f>
        <v>318342.504</v>
      </c>
      <c r="D137" s="32">
        <f t="shared" si="5"/>
        <v>180.3190275596856</v>
      </c>
    </row>
    <row r="138" spans="1:4" ht="15">
      <c r="A138" s="13" t="s">
        <v>52</v>
      </c>
      <c r="B138" s="49">
        <f>Plan1!B70</f>
        <v>113120.057</v>
      </c>
      <c r="C138" s="49">
        <f>Plan1!C70</f>
        <v>310246.249</v>
      </c>
      <c r="D138" s="34">
        <f t="shared" si="5"/>
        <v>174.26281176644034</v>
      </c>
    </row>
    <row r="139" spans="1:4" ht="15">
      <c r="A139" s="13" t="s">
        <v>53</v>
      </c>
      <c r="B139" s="49">
        <f>Plan1!B71</f>
        <v>444.301</v>
      </c>
      <c r="C139" s="49">
        <f>Plan1!C71</f>
        <v>8096.255</v>
      </c>
      <c r="D139" s="34">
        <f t="shared" si="5"/>
        <v>1722.2455047366539</v>
      </c>
    </row>
    <row r="140" spans="1:4" ht="15">
      <c r="A140" s="7" t="s">
        <v>29</v>
      </c>
      <c r="B140" s="51">
        <f>SUM(B141:B142)</f>
        <v>1502.969</v>
      </c>
      <c r="C140" s="51">
        <f>SUM(C141:C142)</f>
        <v>3856.712</v>
      </c>
      <c r="D140" s="32">
        <f t="shared" si="5"/>
        <v>156.60622408047007</v>
      </c>
    </row>
    <row r="141" spans="1:4" ht="15">
      <c r="A141" s="13" t="s">
        <v>52</v>
      </c>
      <c r="B141" s="49">
        <f>Plan1!B72</f>
        <v>1481.741</v>
      </c>
      <c r="C141" s="49">
        <f>Plan1!C72</f>
        <v>3034.34</v>
      </c>
      <c r="D141" s="34">
        <f t="shared" si="5"/>
        <v>104.78207729960904</v>
      </c>
    </row>
    <row r="142" spans="1:4" ht="15">
      <c r="A142" s="13" t="s">
        <v>53</v>
      </c>
      <c r="B142" s="49">
        <f>Plan1!B73</f>
        <v>21.228</v>
      </c>
      <c r="C142" s="49">
        <f>Plan1!C73</f>
        <v>822.372</v>
      </c>
      <c r="D142" s="34">
        <f t="shared" si="5"/>
        <v>3773.9966082532496</v>
      </c>
    </row>
    <row r="143" spans="1:4" ht="15">
      <c r="A143" s="10" t="s">
        <v>31</v>
      </c>
      <c r="B143" s="51">
        <f>SUM(B144:B146)</f>
        <v>0</v>
      </c>
      <c r="C143" s="51">
        <f>SUM(C144:C146)</f>
        <v>18.9</v>
      </c>
      <c r="D143" s="57">
        <v>0</v>
      </c>
    </row>
    <row r="144" spans="1:4" ht="15">
      <c r="A144" s="17" t="s">
        <v>69</v>
      </c>
      <c r="B144" s="49">
        <f>Plan1!B74</f>
        <v>0</v>
      </c>
      <c r="C144" s="49">
        <f>Plan1!C74</f>
        <v>0</v>
      </c>
      <c r="D144" s="38">
        <v>0</v>
      </c>
    </row>
    <row r="145" spans="1:4" ht="15">
      <c r="A145" s="17" t="s">
        <v>70</v>
      </c>
      <c r="B145" s="49">
        <f>Plan1!B75</f>
        <v>0</v>
      </c>
      <c r="C145" s="49">
        <f>Plan1!C75</f>
        <v>18.9</v>
      </c>
      <c r="D145" s="38">
        <v>0</v>
      </c>
    </row>
    <row r="146" spans="1:4" ht="15">
      <c r="A146" s="19" t="s">
        <v>32</v>
      </c>
      <c r="B146" s="46">
        <f>SUM(B147:B148)</f>
        <v>0</v>
      </c>
      <c r="C146" s="46">
        <f>SUM(C147:C148)</f>
        <v>0</v>
      </c>
      <c r="D146" s="57">
        <v>0</v>
      </c>
    </row>
    <row r="147" spans="1:4" ht="15">
      <c r="A147" s="13" t="s">
        <v>51</v>
      </c>
      <c r="B147" s="49">
        <f>Plan1!B76</f>
        <v>0</v>
      </c>
      <c r="C147" s="49">
        <f>Plan1!C76</f>
        <v>0</v>
      </c>
      <c r="D147" s="38">
        <v>0</v>
      </c>
    </row>
    <row r="148" spans="1:4" ht="15">
      <c r="A148" s="16" t="s">
        <v>53</v>
      </c>
      <c r="B148" s="50">
        <f>Plan1!B77</f>
        <v>0</v>
      </c>
      <c r="C148" s="50">
        <f>Plan1!C77</f>
        <v>0</v>
      </c>
      <c r="D148" s="40">
        <v>0</v>
      </c>
    </row>
    <row r="149" spans="1:4" ht="15.75">
      <c r="A149" s="42" t="s">
        <v>103</v>
      </c>
      <c r="B149" s="53"/>
      <c r="C149" s="53"/>
      <c r="D149" s="34"/>
    </row>
    <row r="150" spans="1:3" ht="15.75" thickBot="1">
      <c r="A150" s="3"/>
      <c r="B150" s="44"/>
      <c r="C150" s="44"/>
    </row>
    <row r="151" spans="1:4" ht="15.75">
      <c r="A151" s="4" t="s">
        <v>50</v>
      </c>
      <c r="B151" s="60" t="s">
        <v>101</v>
      </c>
      <c r="C151" s="60" t="s">
        <v>102</v>
      </c>
      <c r="D151" s="27" t="s">
        <v>99</v>
      </c>
    </row>
    <row r="152" spans="1:4" ht="16.5" thickBot="1">
      <c r="A152" s="5"/>
      <c r="B152" s="45" t="s">
        <v>48</v>
      </c>
      <c r="C152" s="45" t="s">
        <v>48</v>
      </c>
      <c r="D152" s="28" t="s">
        <v>49</v>
      </c>
    </row>
    <row r="153" spans="1:4" ht="15.75">
      <c r="A153" s="9" t="s">
        <v>33</v>
      </c>
      <c r="B153" s="52">
        <f>SUM(B154,B157,B161,B164)</f>
        <v>570647.17</v>
      </c>
      <c r="C153" s="52">
        <f>SUM(C154,C157,C161,C164)</f>
        <v>578631.1059999999</v>
      </c>
      <c r="D153" s="32">
        <f aca="true" t="shared" si="6" ref="D153:D164">((C153/B153)-1)*100</f>
        <v>1.399102005535191</v>
      </c>
    </row>
    <row r="154" spans="1:4" ht="15">
      <c r="A154" s="10" t="s">
        <v>85</v>
      </c>
      <c r="B154" s="51">
        <f>SUM(B155:B156)</f>
        <v>22006.593</v>
      </c>
      <c r="C154" s="51">
        <f>SUM(C155:C156)</f>
        <v>20854.307</v>
      </c>
      <c r="D154" s="32">
        <f t="shared" si="6"/>
        <v>-5.2360944740514785</v>
      </c>
    </row>
    <row r="155" spans="1:4" ht="15">
      <c r="A155" s="13" t="s">
        <v>52</v>
      </c>
      <c r="B155" s="49">
        <f>Plan1!B78</f>
        <v>0</v>
      </c>
      <c r="C155" s="49">
        <f>Plan1!C78</f>
        <v>0</v>
      </c>
      <c r="D155" s="38">
        <v>0</v>
      </c>
    </row>
    <row r="156" spans="1:4" ht="15">
      <c r="A156" s="13" t="s">
        <v>53</v>
      </c>
      <c r="B156" s="49">
        <f>Plan1!B79</f>
        <v>22006.593</v>
      </c>
      <c r="C156" s="49">
        <f>Plan1!C79</f>
        <v>20854.307</v>
      </c>
      <c r="D156" s="34">
        <f t="shared" si="6"/>
        <v>-5.2360944740514785</v>
      </c>
    </row>
    <row r="157" spans="1:4" ht="15">
      <c r="A157" s="10" t="s">
        <v>34</v>
      </c>
      <c r="B157" s="51">
        <f>SUM(B158:B160)</f>
        <v>548274.142</v>
      </c>
      <c r="C157" s="51">
        <f>SUM(C158:C160)</f>
        <v>557266.0399999999</v>
      </c>
      <c r="D157" s="32">
        <f t="shared" si="6"/>
        <v>1.6400368558690648</v>
      </c>
    </row>
    <row r="158" spans="1:4" ht="15">
      <c r="A158" s="13" t="s">
        <v>51</v>
      </c>
      <c r="B158" s="49">
        <f>Plan1!B80</f>
        <v>0</v>
      </c>
      <c r="C158" s="49">
        <f>Plan1!C80</f>
        <v>84</v>
      </c>
      <c r="D158" s="38">
        <v>0</v>
      </c>
    </row>
    <row r="159" spans="1:4" ht="15">
      <c r="A159" s="13" t="s">
        <v>52</v>
      </c>
      <c r="B159" s="49">
        <f>Plan1!B81</f>
        <v>540900.442</v>
      </c>
      <c r="C159" s="49">
        <f>Plan1!C81</f>
        <v>546475.026</v>
      </c>
      <c r="D159" s="34">
        <f t="shared" si="6"/>
        <v>1.0306118403948128</v>
      </c>
    </row>
    <row r="160" spans="1:4" ht="15">
      <c r="A160" s="13" t="s">
        <v>53</v>
      </c>
      <c r="B160" s="49">
        <f>Plan1!B82</f>
        <v>7373.7</v>
      </c>
      <c r="C160" s="49">
        <f>Plan1!C82</f>
        <v>10707.014</v>
      </c>
      <c r="D160" s="34">
        <f t="shared" si="6"/>
        <v>45.205446383769335</v>
      </c>
    </row>
    <row r="161" spans="1:4" ht="15">
      <c r="A161" s="10" t="s">
        <v>35</v>
      </c>
      <c r="B161" s="51">
        <f>SUM(B162:B163)</f>
        <v>47.032</v>
      </c>
      <c r="C161" s="51">
        <f>SUM(C162:C163)</f>
        <v>43.788</v>
      </c>
      <c r="D161" s="32">
        <f t="shared" si="6"/>
        <v>-6.897431535975507</v>
      </c>
    </row>
    <row r="162" spans="1:4" ht="15">
      <c r="A162" s="13" t="s">
        <v>51</v>
      </c>
      <c r="B162" s="49">
        <f>Plan1!B83</f>
        <v>0</v>
      </c>
      <c r="C162" s="49">
        <f>Plan1!C83</f>
        <v>0</v>
      </c>
      <c r="D162" s="41">
        <v>0</v>
      </c>
    </row>
    <row r="163" spans="1:4" ht="15">
      <c r="A163" s="13" t="s">
        <v>53</v>
      </c>
      <c r="B163" s="49">
        <f>Plan1!B84</f>
        <v>47.032</v>
      </c>
      <c r="C163" s="49">
        <f>Plan1!C84</f>
        <v>43.788</v>
      </c>
      <c r="D163" s="34">
        <f t="shared" si="6"/>
        <v>-6.897431535975507</v>
      </c>
    </row>
    <row r="164" spans="1:4" ht="15.75">
      <c r="A164" s="20" t="s">
        <v>36</v>
      </c>
      <c r="B164" s="56">
        <f>SUM(B165:B167)</f>
        <v>319.403</v>
      </c>
      <c r="C164" s="56">
        <f>SUM(C165:C167)</f>
        <v>466.971</v>
      </c>
      <c r="D164" s="32">
        <f t="shared" si="6"/>
        <v>46.20119410274792</v>
      </c>
    </row>
    <row r="165" spans="1:4" ht="15">
      <c r="A165" s="13" t="s">
        <v>51</v>
      </c>
      <c r="B165" s="49">
        <f>Plan1!B85</f>
        <v>0</v>
      </c>
      <c r="C165" s="49">
        <f>Plan1!C85</f>
        <v>0</v>
      </c>
      <c r="D165" s="41">
        <v>0</v>
      </c>
    </row>
    <row r="166" spans="1:4" ht="15">
      <c r="A166" s="13" t="s">
        <v>52</v>
      </c>
      <c r="B166" s="49">
        <f>Plan1!B86</f>
        <v>0</v>
      </c>
      <c r="C166" s="49">
        <f>Plan1!C86</f>
        <v>0</v>
      </c>
      <c r="D166" s="38">
        <v>0</v>
      </c>
    </row>
    <row r="167" spans="1:4" ht="15">
      <c r="A167" s="16" t="s">
        <v>53</v>
      </c>
      <c r="B167" s="50">
        <f>Plan1!B87</f>
        <v>319.403</v>
      </c>
      <c r="C167" s="50">
        <f>Plan1!C87</f>
        <v>466.971</v>
      </c>
      <c r="D167" s="31">
        <f aca="true" t="shared" si="7" ref="D167:D181">((C167/B167)-1)*100</f>
        <v>46.20119410274792</v>
      </c>
    </row>
    <row r="168" spans="1:4" ht="15.75">
      <c r="A168" s="9" t="s">
        <v>37</v>
      </c>
      <c r="B168" s="51">
        <f>SUM(B169,B181)</f>
        <v>19557.759000000002</v>
      </c>
      <c r="C168" s="51">
        <f>SUM(C169,C181)</f>
        <v>13099.551</v>
      </c>
      <c r="D168" s="32">
        <f t="shared" si="7"/>
        <v>-33.021206570752824</v>
      </c>
    </row>
    <row r="169" spans="1:4" ht="15.75">
      <c r="A169" s="10" t="s">
        <v>39</v>
      </c>
      <c r="B169" s="52">
        <f>SUM(B170,B173,B174,B177,B180)</f>
        <v>19424.929</v>
      </c>
      <c r="C169" s="52">
        <f>SUM(C170,C173,C174,C177,C180)</f>
        <v>13060.784</v>
      </c>
      <c r="D169" s="32">
        <f t="shared" si="7"/>
        <v>-32.7627709733199</v>
      </c>
    </row>
    <row r="170" spans="1:4" ht="15">
      <c r="A170" s="7" t="s">
        <v>38</v>
      </c>
      <c r="B170" s="51">
        <f>SUM(B171:B172)</f>
        <v>19091.218</v>
      </c>
      <c r="C170" s="51">
        <f>SUM(C171:C172)</f>
        <v>13020.213</v>
      </c>
      <c r="D170" s="32">
        <f t="shared" si="7"/>
        <v>-31.799987826863642</v>
      </c>
    </row>
    <row r="171" spans="1:4" ht="15">
      <c r="A171" s="13" t="s">
        <v>51</v>
      </c>
      <c r="B171" s="49">
        <f>Plan1!B88</f>
        <v>19091.218</v>
      </c>
      <c r="C171" s="49">
        <f>Plan1!C88</f>
        <v>13020.213</v>
      </c>
      <c r="D171" s="34">
        <f t="shared" si="7"/>
        <v>-31.799987826863642</v>
      </c>
    </row>
    <row r="172" spans="1:4" ht="15">
      <c r="A172" s="13" t="s">
        <v>53</v>
      </c>
      <c r="B172" s="49">
        <f>Plan1!B89</f>
        <v>0</v>
      </c>
      <c r="C172" s="49">
        <f>Plan1!C89</f>
        <v>0</v>
      </c>
      <c r="D172" s="38">
        <v>0</v>
      </c>
    </row>
    <row r="173" spans="1:4" ht="15">
      <c r="A173" s="8" t="s">
        <v>90</v>
      </c>
      <c r="B173" s="55">
        <f>Plan1!B90</f>
        <v>0</v>
      </c>
      <c r="C173" s="55">
        <f>Plan1!C90</f>
        <v>0</v>
      </c>
      <c r="D173" s="57">
        <v>0</v>
      </c>
    </row>
    <row r="174" spans="1:4" ht="15">
      <c r="A174" s="7" t="s">
        <v>40</v>
      </c>
      <c r="B174" s="51">
        <f>SUM(B175:B176)</f>
        <v>333.711</v>
      </c>
      <c r="C174" s="51">
        <f>SUM(C175:C176)</f>
        <v>40.571</v>
      </c>
      <c r="D174" s="32">
        <f t="shared" si="7"/>
        <v>-87.84247447641822</v>
      </c>
    </row>
    <row r="175" spans="1:4" ht="15">
      <c r="A175" s="13" t="s">
        <v>51</v>
      </c>
      <c r="B175" s="49">
        <f>Plan1!B91</f>
        <v>333.711</v>
      </c>
      <c r="C175" s="49">
        <f>Plan1!C91</f>
        <v>40.571</v>
      </c>
      <c r="D175" s="34">
        <f t="shared" si="7"/>
        <v>-87.84247447641822</v>
      </c>
    </row>
    <row r="176" spans="1:4" ht="15">
      <c r="A176" s="13" t="s">
        <v>53</v>
      </c>
      <c r="B176" s="49">
        <f>Plan1!B92</f>
        <v>0</v>
      </c>
      <c r="C176" s="49">
        <f>Plan1!C92</f>
        <v>0</v>
      </c>
      <c r="D176" s="38">
        <v>0</v>
      </c>
    </row>
    <row r="177" spans="1:4" ht="15">
      <c r="A177" s="7" t="s">
        <v>86</v>
      </c>
      <c r="B177" s="51">
        <f>SUM(B178:B179)</f>
        <v>0</v>
      </c>
      <c r="C177" s="51">
        <f>SUM(C178:C179)</f>
        <v>0</v>
      </c>
      <c r="D177" s="57">
        <v>0</v>
      </c>
    </row>
    <row r="178" spans="1:4" ht="15">
      <c r="A178" s="13" t="s">
        <v>51</v>
      </c>
      <c r="B178" s="49">
        <f>Plan1!B93</f>
        <v>0</v>
      </c>
      <c r="C178" s="49">
        <f>Plan1!C93</f>
        <v>0</v>
      </c>
      <c r="D178" s="38">
        <v>0</v>
      </c>
    </row>
    <row r="179" spans="1:4" ht="15">
      <c r="A179" s="13" t="s">
        <v>53</v>
      </c>
      <c r="B179" s="49">
        <f>Plan1!B94</f>
        <v>0</v>
      </c>
      <c r="C179" s="49">
        <f>Plan1!C94</f>
        <v>0</v>
      </c>
      <c r="D179" s="38">
        <v>0</v>
      </c>
    </row>
    <row r="180" spans="1:4" ht="15">
      <c r="A180" s="8" t="s">
        <v>71</v>
      </c>
      <c r="B180" s="55">
        <f>Plan1!B95</f>
        <v>0</v>
      </c>
      <c r="C180" s="55">
        <f>Plan1!C95</f>
        <v>0</v>
      </c>
      <c r="D180" s="57">
        <v>0</v>
      </c>
    </row>
    <row r="181" spans="1:4" ht="15">
      <c r="A181" s="10" t="s">
        <v>41</v>
      </c>
      <c r="B181" s="51">
        <f>SUM(B182:B184)</f>
        <v>132.82999999999998</v>
      </c>
      <c r="C181" s="51">
        <f>SUM(C182:C185)</f>
        <v>38.767</v>
      </c>
      <c r="D181" s="32">
        <f t="shared" si="7"/>
        <v>-70.81457502070315</v>
      </c>
    </row>
    <row r="182" spans="1:4" ht="15">
      <c r="A182" s="13" t="s">
        <v>51</v>
      </c>
      <c r="B182" s="49">
        <f>Plan1!B96</f>
        <v>85.294</v>
      </c>
      <c r="C182" s="49">
        <f>Plan1!C96</f>
        <v>38.767</v>
      </c>
      <c r="D182" s="34">
        <f>((C182/B182)-1)*100</f>
        <v>-54.54897179168523</v>
      </c>
    </row>
    <row r="183" spans="1:4" ht="15">
      <c r="A183" s="13" t="s">
        <v>52</v>
      </c>
      <c r="B183" s="49">
        <f>Plan1!B97</f>
        <v>0</v>
      </c>
      <c r="C183" s="49">
        <f>Plan1!C97</f>
        <v>0</v>
      </c>
      <c r="D183" s="36">
        <v>0</v>
      </c>
    </row>
    <row r="184" spans="1:4" ht="15">
      <c r="A184" s="13" t="s">
        <v>53</v>
      </c>
      <c r="B184" s="49">
        <f>Plan1!B98</f>
        <v>47.536</v>
      </c>
      <c r="C184" s="49">
        <f>Plan1!C98</f>
        <v>0</v>
      </c>
      <c r="D184" s="26">
        <f>((C184/B184)-1)*100</f>
        <v>-100</v>
      </c>
    </row>
    <row r="185" spans="1:4" ht="15">
      <c r="A185" s="11" t="s">
        <v>72</v>
      </c>
      <c r="B185" s="54">
        <f>Plan1!B99</f>
        <v>0</v>
      </c>
      <c r="C185" s="54">
        <f>Plan1!C99</f>
        <v>0</v>
      </c>
      <c r="D185" s="37">
        <v>0</v>
      </c>
    </row>
    <row r="186" spans="1:4" ht="15.75">
      <c r="A186" s="42" t="s">
        <v>103</v>
      </c>
      <c r="B186" s="53"/>
      <c r="C186" s="53"/>
      <c r="D186" s="34"/>
    </row>
    <row r="187" spans="1:3" ht="15.75" thickBot="1">
      <c r="A187" s="3"/>
      <c r="B187" s="44"/>
      <c r="C187" s="44"/>
    </row>
    <row r="188" spans="1:4" ht="15.75">
      <c r="A188" s="4" t="s">
        <v>50</v>
      </c>
      <c r="B188" s="60" t="s">
        <v>101</v>
      </c>
      <c r="C188" s="60" t="s">
        <v>102</v>
      </c>
      <c r="D188" s="27" t="s">
        <v>99</v>
      </c>
    </row>
    <row r="189" spans="1:4" ht="16.5" thickBot="1">
      <c r="A189" s="5"/>
      <c r="B189" s="45" t="s">
        <v>48</v>
      </c>
      <c r="C189" s="45" t="s">
        <v>48</v>
      </c>
      <c r="D189" s="28" t="s">
        <v>49</v>
      </c>
    </row>
    <row r="190" spans="1:4" ht="15.75">
      <c r="A190" s="9" t="s">
        <v>45</v>
      </c>
      <c r="B190" s="51">
        <f>SUM(B191:B192)</f>
        <v>77610.73</v>
      </c>
      <c r="C190" s="51">
        <f>SUM(C191:C192)</f>
        <v>271340.092</v>
      </c>
      <c r="D190" s="32">
        <f aca="true" t="shared" si="8" ref="D190:D215">((C190/B190)-1)*100</f>
        <v>249.61672438849632</v>
      </c>
    </row>
    <row r="191" spans="1:4" ht="15">
      <c r="A191" s="13" t="s">
        <v>51</v>
      </c>
      <c r="B191" s="49">
        <f>Plan1!B107</f>
        <v>77610.73</v>
      </c>
      <c r="C191" s="49">
        <f>Plan1!C107</f>
        <v>271340.045</v>
      </c>
      <c r="D191" s="34">
        <f t="shared" si="8"/>
        <v>249.6166638298596</v>
      </c>
    </row>
    <row r="192" spans="1:4" ht="15">
      <c r="A192" s="16" t="s">
        <v>53</v>
      </c>
      <c r="B192" s="50">
        <f>Plan1!B108</f>
        <v>0</v>
      </c>
      <c r="C192" s="50">
        <f>Plan1!C108</f>
        <v>0.047</v>
      </c>
      <c r="D192" s="59">
        <v>0</v>
      </c>
    </row>
    <row r="193" spans="1:4" ht="15.75">
      <c r="A193" s="9" t="s">
        <v>42</v>
      </c>
      <c r="B193" s="52">
        <f>SUM(B194,B199)</f>
        <v>26392.121</v>
      </c>
      <c r="C193" s="52">
        <f>SUM(C194,C199)</f>
        <v>27391.268000000004</v>
      </c>
      <c r="D193" s="32">
        <f t="shared" si="8"/>
        <v>3.785777581119776</v>
      </c>
    </row>
    <row r="194" spans="1:4" ht="15">
      <c r="A194" s="10" t="s">
        <v>43</v>
      </c>
      <c r="B194" s="51">
        <f>SUM(B195:B198)</f>
        <v>14377.14</v>
      </c>
      <c r="C194" s="51">
        <f>SUM(C195:C198)</f>
        <v>9443.671</v>
      </c>
      <c r="D194" s="32">
        <f t="shared" si="8"/>
        <v>-34.31467593693878</v>
      </c>
    </row>
    <row r="195" spans="1:4" ht="15">
      <c r="A195" s="13" t="s">
        <v>51</v>
      </c>
      <c r="B195" s="49">
        <f>Plan1!B100</f>
        <v>982.27</v>
      </c>
      <c r="C195" s="49">
        <f>Plan1!C100</f>
        <v>2260.796</v>
      </c>
      <c r="D195" s="34">
        <f t="shared" si="8"/>
        <v>130.1603428792491</v>
      </c>
    </row>
    <row r="196" spans="1:4" ht="15">
      <c r="A196" s="13" t="s">
        <v>52</v>
      </c>
      <c r="B196" s="49">
        <f>Plan1!B101</f>
        <v>7098.013</v>
      </c>
      <c r="C196" s="49">
        <f>Plan1!C101</f>
        <v>1360.527</v>
      </c>
      <c r="D196" s="34">
        <f t="shared" si="8"/>
        <v>-80.8322836264177</v>
      </c>
    </row>
    <row r="197" spans="1:4" ht="15">
      <c r="A197" s="13" t="s">
        <v>53</v>
      </c>
      <c r="B197" s="49">
        <f>Plan1!B102</f>
        <v>6288.927</v>
      </c>
      <c r="C197" s="49">
        <f>Plan1!C102</f>
        <v>5792.748</v>
      </c>
      <c r="D197" s="34">
        <f t="shared" si="8"/>
        <v>-7.889724272518983</v>
      </c>
    </row>
    <row r="198" spans="1:4" ht="15">
      <c r="A198" s="8" t="s">
        <v>73</v>
      </c>
      <c r="B198" s="49">
        <f>Plan1!B103</f>
        <v>7.93</v>
      </c>
      <c r="C198" s="49">
        <f>Plan1!C103</f>
        <v>29.6</v>
      </c>
      <c r="D198" s="34">
        <f t="shared" si="8"/>
        <v>273.266078184111</v>
      </c>
    </row>
    <row r="199" spans="1:4" ht="15">
      <c r="A199" s="10" t="s">
        <v>44</v>
      </c>
      <c r="B199" s="51">
        <f>SUM(B200:B202)</f>
        <v>12014.981</v>
      </c>
      <c r="C199" s="51">
        <f>SUM(C200:C202)</f>
        <v>17947.597</v>
      </c>
      <c r="D199" s="32">
        <f t="shared" si="8"/>
        <v>49.37682381686663</v>
      </c>
    </row>
    <row r="200" spans="1:4" ht="15">
      <c r="A200" s="13" t="s">
        <v>51</v>
      </c>
      <c r="B200" s="49">
        <f>Plan1!B104</f>
        <v>153.896</v>
      </c>
      <c r="C200" s="49">
        <f>Plan1!C104</f>
        <v>50.757</v>
      </c>
      <c r="D200" s="34">
        <f t="shared" si="8"/>
        <v>-67.01863596194832</v>
      </c>
    </row>
    <row r="201" spans="1:4" ht="15">
      <c r="A201" s="13" t="s">
        <v>52</v>
      </c>
      <c r="B201" s="49">
        <f>Plan1!B105</f>
        <v>5228.401</v>
      </c>
      <c r="C201" s="49">
        <f>Plan1!C105</f>
        <v>6594.185</v>
      </c>
      <c r="D201" s="34">
        <f t="shared" si="8"/>
        <v>26.122403388722493</v>
      </c>
    </row>
    <row r="202" spans="1:4" ht="15">
      <c r="A202" s="16" t="s">
        <v>53</v>
      </c>
      <c r="B202" s="50">
        <f>Plan1!B106</f>
        <v>6632.684</v>
      </c>
      <c r="C202" s="50">
        <f>Plan1!C106</f>
        <v>11302.655</v>
      </c>
      <c r="D202" s="31">
        <f t="shared" si="8"/>
        <v>70.40846511005199</v>
      </c>
    </row>
    <row r="203" spans="1:4" ht="18.75">
      <c r="A203" s="9" t="s">
        <v>79</v>
      </c>
      <c r="B203" s="51">
        <f>SUM(B204,B208,B209,B210)</f>
        <v>15166.267</v>
      </c>
      <c r="C203" s="51">
        <f>SUM(C204,C208,C209,C210)</f>
        <v>11748.914</v>
      </c>
      <c r="D203" s="32">
        <f t="shared" si="8"/>
        <v>-22.53259157312738</v>
      </c>
    </row>
    <row r="204" spans="1:4" ht="15">
      <c r="A204" s="10" t="s">
        <v>46</v>
      </c>
      <c r="B204" s="51">
        <f>SUM(B205:B207)</f>
        <v>0</v>
      </c>
      <c r="C204" s="51">
        <f>SUM(C205:C207)</f>
        <v>149.887</v>
      </c>
      <c r="D204" s="58">
        <v>0</v>
      </c>
    </row>
    <row r="205" spans="1:4" ht="15">
      <c r="A205" s="13" t="s">
        <v>51</v>
      </c>
      <c r="B205" s="49">
        <f>Plan1!B109</f>
        <v>0</v>
      </c>
      <c r="C205" s="49">
        <f>Plan1!C109</f>
        <v>0</v>
      </c>
      <c r="D205" s="36">
        <v>0</v>
      </c>
    </row>
    <row r="206" spans="1:4" ht="15">
      <c r="A206" s="13" t="s">
        <v>52</v>
      </c>
      <c r="B206" s="49">
        <f>Plan1!B110</f>
        <v>0</v>
      </c>
      <c r="C206" s="49">
        <f>Plan1!C110</f>
        <v>0</v>
      </c>
      <c r="D206" s="36">
        <v>0</v>
      </c>
    </row>
    <row r="207" spans="1:4" ht="15">
      <c r="A207" s="13" t="s">
        <v>53</v>
      </c>
      <c r="B207" s="49">
        <f>Plan1!B111</f>
        <v>0</v>
      </c>
      <c r="C207" s="49">
        <f>Plan1!C111</f>
        <v>149.887</v>
      </c>
      <c r="D207" s="36">
        <v>0</v>
      </c>
    </row>
    <row r="208" spans="1:4" ht="15">
      <c r="A208" s="10" t="s">
        <v>74</v>
      </c>
      <c r="B208" s="49">
        <f>Plan1!B112</f>
        <v>406.562</v>
      </c>
      <c r="C208" s="49">
        <f>Plan1!C112</f>
        <v>247.677</v>
      </c>
      <c r="D208" s="34">
        <f t="shared" si="8"/>
        <v>-39.08014029840467</v>
      </c>
    </row>
    <row r="209" spans="1:4" ht="15">
      <c r="A209" s="1" t="s">
        <v>75</v>
      </c>
      <c r="B209" s="49">
        <f>Plan1!B113</f>
        <v>11475.226</v>
      </c>
      <c r="C209" s="49">
        <f>Plan1!C113</f>
        <v>8194.536</v>
      </c>
      <c r="D209" s="34">
        <f t="shared" si="8"/>
        <v>-28.589328001034573</v>
      </c>
    </row>
    <row r="210" spans="1:4" ht="15">
      <c r="A210" s="18" t="s">
        <v>76</v>
      </c>
      <c r="B210" s="50">
        <f>Plan1!B114</f>
        <v>3284.479</v>
      </c>
      <c r="C210" s="50">
        <f>Plan1!C114</f>
        <v>3156.814</v>
      </c>
      <c r="D210" s="31">
        <f t="shared" si="8"/>
        <v>-3.8869178338482246</v>
      </c>
    </row>
    <row r="211" spans="1:4" ht="15.75">
      <c r="A211" s="14" t="s">
        <v>47</v>
      </c>
      <c r="B211" s="56">
        <f>SUM(B212:B215)</f>
        <v>4600642.834000001</v>
      </c>
      <c r="C211" s="56">
        <f>SUM(C212:C215)</f>
        <v>6058162.928</v>
      </c>
      <c r="D211" s="30">
        <f t="shared" si="8"/>
        <v>31.680792154273085</v>
      </c>
    </row>
    <row r="212" spans="1:4" ht="15">
      <c r="A212" s="13" t="s">
        <v>51</v>
      </c>
      <c r="B212" s="49">
        <f>Plan1!B115</f>
        <v>3627041.487</v>
      </c>
      <c r="C212" s="49">
        <f>Plan1!C115</f>
        <v>4752302.961</v>
      </c>
      <c r="D212" s="34">
        <f t="shared" si="8"/>
        <v>31.024223958649188</v>
      </c>
    </row>
    <row r="213" spans="1:4" ht="15">
      <c r="A213" s="13" t="s">
        <v>52</v>
      </c>
      <c r="B213" s="49">
        <f>Plan1!B116</f>
        <v>177891.312</v>
      </c>
      <c r="C213" s="49">
        <f>Plan1!C116</f>
        <v>566108.943</v>
      </c>
      <c r="D213" s="34">
        <f t="shared" si="8"/>
        <v>218.23304726652415</v>
      </c>
    </row>
    <row r="214" spans="1:4" ht="15">
      <c r="A214" s="13" t="s">
        <v>53</v>
      </c>
      <c r="B214" s="49">
        <f>Plan1!B117</f>
        <v>791051.516</v>
      </c>
      <c r="C214" s="49">
        <f>Plan1!C117</f>
        <v>732227.966</v>
      </c>
      <c r="D214" s="34">
        <f t="shared" si="8"/>
        <v>-7.436121265204676</v>
      </c>
    </row>
    <row r="215" spans="1:4" ht="15.75" thickBot="1">
      <c r="A215" s="15" t="s">
        <v>77</v>
      </c>
      <c r="B215" s="48">
        <f>Plan1!B118+Plan1!B119+Plan1!B120</f>
        <v>4658.518999999999</v>
      </c>
      <c r="C215" s="48">
        <f>Plan1!C118+Plan1!C119+Plan1!C120</f>
        <v>7523.058</v>
      </c>
      <c r="D215" s="29">
        <f t="shared" si="8"/>
        <v>61.490336306452775</v>
      </c>
    </row>
    <row r="216" ht="18">
      <c r="A216" s="2" t="s">
        <v>81</v>
      </c>
    </row>
    <row r="217" ht="18">
      <c r="A217" s="2" t="s">
        <v>80</v>
      </c>
    </row>
    <row r="219" ht="15">
      <c r="A219" s="2" t="s">
        <v>78</v>
      </c>
    </row>
  </sheetData>
  <mergeCells count="1">
    <mergeCell ref="B2:C2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landscape" paperSize="9" scale="80" r:id="rId1"/>
  <headerFooter alignWithMargins="0">
    <oddFooter>&amp;Rpág. &amp;P</oddFooter>
  </headerFooter>
  <rowBreaks count="5" manualBreakCount="5">
    <brk id="35" max="255" man="1"/>
    <brk id="72" max="255" man="1"/>
    <brk id="114" max="255" man="1"/>
    <brk id="148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I.E.A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Vicente</dc:creator>
  <cp:keywords/>
  <dc:description/>
  <cp:lastModifiedBy>Alberto</cp:lastModifiedBy>
  <cp:lastPrinted>2008-03-06T14:46:52Z</cp:lastPrinted>
  <dcterms:created xsi:type="dcterms:W3CDTF">2000-09-12T08:55:51Z</dcterms:created>
  <dcterms:modified xsi:type="dcterms:W3CDTF">2008-03-06T14:46:54Z</dcterms:modified>
  <cp:category/>
  <cp:version/>
  <cp:contentType/>
  <cp:contentStatus/>
</cp:coreProperties>
</file>